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data\各課共有\02企画調整課\02財政係\R5\05決算\01決算全般\02決算状況\03財政状況資料集\R4\"/>
    </mc:Choice>
  </mc:AlternateContent>
  <xr:revisionPtr revIDLastSave="0" documentId="13_ncr:1_{1410AF64-9822-446A-9372-8217CB1E448A}" xr6:coauthVersionLast="47" xr6:coauthVersionMax="47" xr10:uidLastSave="{00000000-0000-0000-0000-000000000000}"/>
  <bookViews>
    <workbookView xWindow="-2892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G34" i="10" l="1"/>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E40" i="10"/>
  <c r="AM40" i="10"/>
  <c r="U40" i="10"/>
  <c r="C40" i="10"/>
  <c r="CO39" i="10"/>
  <c r="BE39" i="10"/>
  <c r="AM39" i="10"/>
  <c r="U39" i="10"/>
  <c r="C39" i="10"/>
  <c r="CO38" i="10"/>
  <c r="BE38" i="10"/>
  <c r="AM38" i="10"/>
  <c r="U38" i="10"/>
  <c r="CO37" i="10"/>
  <c r="BE37" i="10"/>
  <c r="AM37" i="10"/>
  <c r="U37" i="10"/>
  <c r="CO36" i="10"/>
  <c r="BE36" i="10"/>
  <c r="AM36" i="10"/>
  <c r="CO35" i="10"/>
  <c r="BW35" i="10"/>
  <c r="BW36" i="10" s="1"/>
  <c r="BW37" i="10" s="1"/>
  <c r="BW38" i="10" s="1"/>
  <c r="BW39" i="10" s="1"/>
  <c r="BW40" i="10" s="1"/>
  <c r="BE35" i="10"/>
  <c r="CO34" i="10"/>
  <c r="BW34" i="10"/>
  <c r="C34" i="10"/>
  <c r="C35" i="10" l="1"/>
  <c r="C36" i="10" s="1"/>
  <c r="C37" i="10" s="1"/>
  <c r="C38" i="10" s="1"/>
  <c r="U34" i="10"/>
  <c r="U35" i="10" s="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AM35" i="10" s="1"/>
  <c r="BE34" i="10" l="1"/>
</calcChain>
</file>

<file path=xl/sharedStrings.xml><?xml version="1.0" encoding="utf-8"?>
<sst xmlns="http://schemas.openxmlformats.org/spreadsheetml/2006/main" count="1158" uniqueCount="610">
  <si>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</si>
  <si>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</si>
  <si>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</si>
  <si>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</si>
  <si>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</si>
  <si>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</si>
  <si>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</si>
  <si>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</si>
  <si>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</si>
  <si>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</si>
  <si>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</si>
  <si>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</si>
  <si>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</si>
  <si>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</si>
  <si>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</si>
  <si>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</si>
  <si>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</si>
  <si>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</si>
  <si>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</si>
  <si>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</si>
  <si>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</si>
  <si>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</si>
  <si>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</si>
  <si>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</si>
  <si>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</si>
  <si>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</si>
  <si>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</si>
  <si>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</si>
  <si>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</si>
  <si>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</si>
  <si>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</si>
  <si>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</si>
  <si>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</si>
  <si>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</si>
  <si>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</si>
  <si>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</si>
  <si>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</si>
  <si>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</si>
  <si>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</si>
  <si>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</si>
  <si>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</si>
  <si>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</si>
  <si>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</si>
  <si>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</si>
  <si>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</si>
  <si>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</si>
  <si>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</si>
  <si>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</si>
  <si>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</si>
  <si>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</si>
  <si>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</si>
  <si>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</si>
  <si>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</si>
  <si>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</si>
  <si>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</si>
  <si>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</si>
  <si>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</si>
  <si>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</si>
  <si>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</si>
  <si>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</si>
  <si>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</si>
  <si>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</si>
  <si>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</si>
  <si>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</si>
  <si>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</si>
  <si>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</si>
  <si>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</si>
  <si>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</si>
  <si>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</si>
  <si>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</si>
  <si>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</si>
  <si>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</si>
  <si>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</si>
  <si>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</si>
  <si>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</si>
  <si>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</si>
  <si>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</si>
  <si>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</si>
  <si>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</si>
  <si>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</si>
  <si>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</si>
  <si>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</si>
  <si>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</si>
  <si>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</si>
  <si>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</si>
  <si>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</si>
  <si>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</si>
  <si>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</si>
  <si>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</si>
  <si>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</si>
  <si>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</si>
  <si>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</si>
  <si>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</si>
  <si>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</si>
  <si>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</si>
  <si>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</si>
  <si>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</si>
  <si>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</si>
  <si>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</si>
  <si>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</si>
  <si>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</si>
  <si>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</si>
  <si>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</si>
  <si>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</si>
  <si>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</si>
  <si>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</si>
  <si>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</si>
  <si>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</si>
  <si>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</si>
  <si>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</si>
  <si>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</si>
  <si>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</si>
  <si>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</si>
  <si>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</si>
  <si>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</si>
  <si>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</si>
  <si>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</si>
  <si>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</si>
  <si>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</si>
  <si>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</si>
  <si>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</si>
  <si>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</si>
  <si>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</si>
  <si>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</si>
  <si>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</si>
  <si>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</si>
  <si>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-7.6</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</si>
  <si>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</si>
  <si>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</si>
  <si>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</si>
  <si>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</si>
  <si>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</si>
  <si>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</si>
  <si>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</si>
  <si>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</si>
  <si>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</si>
  <si>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</si>
  <si>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</si>
  <si>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</si>
  <si>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</si>
  <si>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</si>
  <si>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</si>
  <si>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</si>
  <si>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</si>
  <si>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</si>
  <si>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</si>
  <si>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</si>
  <si>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</si>
  <si>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</si>
  <si>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</si>
  <si>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</si>
  <si>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</si>
  <si>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</si>
  <si>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</si>
  <si>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-2.2</t>
    <phoneticPr fontId="5"/>
  </si>
  <si>
    <t>基準財政需要額</t>
    <phoneticPr fontId="25"/>
  </si>
  <si>
    <t>うち日本人(％)</t>
    <phoneticPr fontId="5"/>
  </si>
  <si>
    <t>-2.2</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</si>
  <si>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</si>
  <si>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</si>
  <si>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</si>
  <si>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</si>
  <si>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</si>
  <si>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</si>
  <si>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</si>
  <si>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</si>
  <si>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</si>
  <si>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</si>
  <si>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</si>
  <si>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</si>
  <si>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</si>
  <si>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</si>
  <si>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</si>
  <si>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</si>
  <si>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</si>
  <si>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</si>
  <si>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</si>
  <si>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</si>
  <si>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</si>
  <si>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</si>
  <si>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</si>
  <si>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</si>
  <si>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</si>
  <si>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</si>
  <si>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</si>
  <si>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</si>
  <si>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</si>
  <si>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</si>
  <si>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</si>
  <si>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</si>
  <si>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</si>
  <si>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</si>
  <si>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</si>
  <si>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</si>
  <si>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</si>
  <si>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</si>
  <si>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</si>
  <si>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</si>
  <si>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</si>
  <si>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</si>
  <si>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</si>
  <si>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</si>
  <si>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</si>
  <si>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</si>
  <si>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</si>
  <si>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</si>
  <si>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</si>
  <si>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</si>
  <si>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</si>
  <si>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</si>
  <si>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</si>
  <si>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</si>
  <si>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</si>
  <si>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</si>
  <si>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</si>
  <si>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</si>
  <si>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高知県安芸市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</si>
  <si>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</si>
  <si>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</si>
  <si>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</si>
  <si>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</si>
  <si>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</si>
  <si>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</si>
  <si>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</si>
  <si>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</si>
  <si>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</si>
  <si>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</si>
  <si>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</si>
  <si>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</si>
  <si>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</si>
  <si>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</si>
  <si>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</si>
  <si>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</si>
  <si>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</si>
  <si>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</si>
  <si>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</si>
  <si>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5"/>
  </si>
  <si>
    <t>利子割交付金</t>
  </si>
  <si>
    <t>　　市町村民税</t>
    <phoneticPr fontId="5"/>
  </si>
  <si>
    <t>総務費</t>
  </si>
  <si>
    <t>配当割交付金</t>
    <rPh sb="0" eb="2">
      <t>ハイトウ</t>
    </rPh>
    <rPh sb="2" eb="3">
      <t>ワリ</t>
    </rPh>
    <rPh sb="3" eb="6">
      <t>コウフキン</t>
    </rPh>
    <phoneticPr fontId="24"/>
  </si>
  <si>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</si>
  <si>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</si>
  <si>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</si>
  <si>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</si>
  <si>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</si>
  <si>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</si>
  <si>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</si>
  <si>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</si>
  <si>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</si>
  <si>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</si>
  <si>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</si>
  <si>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</si>
  <si>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</si>
  <si>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</si>
  <si>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</si>
  <si>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</si>
  <si>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</si>
  <si>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</si>
  <si>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</si>
  <si>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</si>
  <si>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</si>
  <si>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</si>
  <si>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</si>
  <si>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</si>
  <si>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</si>
  <si>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</si>
  <si>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</si>
  <si>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</si>
  <si>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</si>
  <si>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</si>
  <si>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</si>
  <si>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</si>
  <si>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</si>
  <si>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</si>
  <si>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</si>
  <si>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</si>
  <si>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</si>
  <si>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</si>
  <si>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</si>
  <si>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</si>
  <si>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</si>
  <si>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</si>
  <si>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</si>
  <si>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</si>
  <si>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</si>
  <si>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</si>
  <si>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</si>
  <si>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</si>
  <si>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</si>
  <si>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</si>
  <si>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</si>
  <si>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</si>
  <si>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</si>
  <si>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</si>
  <si>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</si>
  <si>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</si>
  <si>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</si>
  <si>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</si>
  <si>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</si>
  <si>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</si>
  <si>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</si>
  <si>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</si>
  <si>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</si>
  <si>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</si>
  <si>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</si>
  <si>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</si>
  <si>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</si>
  <si>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</si>
  <si>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</si>
  <si>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</si>
  <si>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</si>
  <si>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</si>
  <si>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</si>
  <si>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</si>
  <si>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</si>
  <si>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</si>
  <si>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</si>
  <si>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</si>
  <si>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</si>
  <si>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</si>
  <si>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</si>
  <si>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</si>
  <si>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</si>
  <si>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</si>
  <si>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</si>
  <si>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</si>
  <si>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</si>
  <si>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</si>
  <si>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</si>
  <si>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</si>
  <si>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</si>
  <si>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</si>
  <si>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</si>
  <si>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</si>
  <si>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</si>
  <si>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</si>
  <si>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</si>
  <si>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</si>
  <si>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</si>
  <si>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</si>
  <si>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</si>
  <si>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</si>
  <si>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</si>
  <si>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</si>
  <si>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</si>
  <si>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宅地造成</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</si>
  <si>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</si>
  <si>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</si>
  <si>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</si>
  <si>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</si>
  <si>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</si>
  <si>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</si>
  <si>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</si>
  <si>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</si>
  <si>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</si>
  <si>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</si>
  <si>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</si>
  <si>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</si>
  <si>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</si>
  <si>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</si>
  <si>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</si>
  <si>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</si>
  <si>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</si>
  <si>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</si>
  <si>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</si>
  <si>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</si>
  <si>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</si>
  <si>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</si>
  <si>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高知県安芸市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</si>
  <si>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</si>
  <si>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</si>
  <si>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</si>
  <si>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</si>
  <si>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</si>
  <si>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</si>
  <si>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</si>
  <si>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</si>
  <si>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</si>
  <si>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</si>
  <si>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</si>
  <si>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</si>
  <si>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</si>
  <si>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</si>
  <si>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</si>
  <si>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</si>
  <si>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</si>
  <si>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</si>
  <si>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</si>
  <si>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</si>
  <si>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</si>
  <si>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住宅新築資金等貸付事業特別会計</t>
    <phoneticPr fontId="5"/>
  </si>
  <si>
    <t>-</t>
    <phoneticPr fontId="5"/>
  </si>
  <si>
    <t>鉄道経営助成基金事業特別会計</t>
    <phoneticPr fontId="5"/>
  </si>
  <si>
    <t>墓地公園事業特別会計</t>
    <phoneticPr fontId="5"/>
  </si>
  <si>
    <t>-</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</si>
  <si>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</si>
  <si>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</si>
  <si>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</si>
  <si>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</si>
  <si>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</si>
  <si>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</si>
  <si>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</si>
  <si>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</si>
  <si>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</si>
  <si>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</si>
  <si>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</si>
  <si>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</si>
  <si>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</si>
  <si>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</si>
  <si>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</si>
  <si>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</si>
  <si>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</si>
  <si>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</si>
  <si>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</si>
  <si>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下水道事業会計</t>
    <phoneticPr fontId="5"/>
  </si>
  <si>
    <t>法適用企業</t>
    <phoneticPr fontId="5"/>
  </si>
  <si>
    <t>住宅団地整備事業特別会計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</si>
  <si>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</si>
  <si>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</si>
  <si>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</si>
  <si>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</si>
  <si>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</si>
  <si>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</si>
  <si>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</si>
  <si>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</si>
  <si>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</si>
  <si>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</si>
  <si>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</si>
  <si>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</si>
  <si>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</si>
  <si>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</si>
  <si>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</si>
  <si>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</si>
  <si>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</si>
  <si>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</si>
  <si>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</si>
  <si>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</si>
  <si>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</si>
  <si>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</si>
  <si>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</si>
  <si>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</si>
  <si>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</si>
  <si>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</si>
  <si>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</si>
  <si>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</si>
  <si>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</si>
  <si>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</si>
  <si>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</si>
  <si>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</si>
  <si>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</si>
  <si>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</si>
  <si>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</si>
  <si>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</si>
  <si>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</si>
  <si>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</si>
  <si>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</si>
  <si>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</si>
  <si>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</si>
  <si>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</si>
  <si>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</si>
  <si>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</si>
  <si>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</si>
  <si>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</si>
  <si>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</si>
  <si>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t>
    <phoneticPr fontId="5"/>
  </si>
  <si>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</si>
  <si>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</si>
  <si>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</si>
  <si>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</si>
  <si>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</si>
  <si>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</si>
  <si>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</si>
  <si>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</si>
  <si>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</si>
  <si>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</si>
  <si>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</si>
  <si>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</si>
  <si>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</si>
  <si>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</si>
  <si>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</si>
  <si>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下水道事業会計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</si>
  <si>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</si>
  <si>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</si>
  <si>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水道事業会計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</si>
  <si>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</si>
  <si>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t>
    <phoneticPr fontId="5"/>
  </si>
  <si>
    <t>-</t>
    <phoneticPr fontId="5"/>
  </si>
  <si>
    <t>-</t>
    <phoneticPr fontId="5"/>
  </si>
  <si>
    <t>(Ｆ)</t>
    <phoneticPr fontId="5"/>
  </si>
  <si>
    <t>後期高齢者医療事業特別会計</t>
    <phoneticPr fontId="5"/>
  </si>
  <si>
    <t>-</t>
    <phoneticPr fontId="5"/>
  </si>
  <si>
    <t>将来負担比率（(Ｅ)－(Ｆ)）／（(Ｃ)－(Ｄ)）×１００</t>
    <rPh sb="0" eb="2">
      <t>ショウライ</t>
    </rPh>
    <rPh sb="2" eb="4">
      <t>フタン</t>
    </rPh>
    <rPh sb="4" eb="6">
      <t>ヒリツ</t>
    </rPh>
    <phoneticPr fontId="5"/>
  </si>
  <si>
    <t>その他の会計</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</si>
  <si>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</si>
  <si>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</si>
  <si>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</si>
  <si>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</si>
  <si>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</si>
  <si>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</si>
  <si>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</si>
  <si>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</si>
  <si>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</si>
  <si>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</si>
  <si>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</si>
  <si>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</si>
  <si>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</si>
  <si>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</si>
  <si>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</si>
  <si>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</si>
  <si>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</si>
  <si>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</si>
  <si>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</si>
  <si>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</si>
  <si>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</si>
  <si>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</si>
  <si>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</si>
  <si>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</si>
  <si>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</si>
  <si>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</si>
  <si>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</si>
  <si>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</si>
  <si>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</si>
  <si>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</si>
  <si>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</si>
  <si>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</si>
  <si>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</si>
  <si>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</si>
  <si>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</si>
  <si>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</si>
  <si>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</si>
  <si>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</si>
  <si>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</si>
  <si>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</si>
  <si>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</si>
  <si>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</si>
  <si>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</si>
  <si>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</si>
  <si>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</si>
  <si>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</si>
  <si>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</si>
  <si>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</si>
  <si>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</si>
  <si>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</si>
  <si>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</si>
  <si>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</si>
  <si>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</si>
  <si>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</si>
  <si>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</si>
  <si>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</si>
  <si>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</si>
  <si>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</si>
  <si>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</si>
  <si>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</si>
  <si>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</si>
  <si>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</si>
  <si>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</si>
  <si>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</si>
  <si>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</si>
  <si>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</si>
  <si>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</si>
  <si>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</si>
  <si>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</si>
  <si>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</si>
  <si>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</si>
  <si>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</si>
  <si>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</si>
  <si>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</si>
  <si>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</si>
  <si>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</si>
  <si>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</si>
  <si>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</si>
  <si>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</si>
  <si>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</si>
  <si>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</si>
  <si>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</si>
  <si>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</si>
  <si>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</si>
  <si>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水道事業会計</t>
  </si>
  <si>
    <t>一般会計</t>
  </si>
  <si>
    <t>介護保険事業特別会計</t>
  </si>
  <si>
    <t>住宅団地整備事業特別会計</t>
  </si>
  <si>
    <t>後期高齢者医療事業特別会計</t>
  </si>
  <si>
    <t>国民健康保険事業特別会計</t>
  </si>
  <si>
    <t>▲ 0.97</t>
  </si>
  <si>
    <t>▲ 0.95</t>
  </si>
  <si>
    <t>元気バス事業特別会計</t>
  </si>
  <si>
    <t>住宅新築資金等貸付事業特別会計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</si>
  <si>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</si>
  <si>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</si>
  <si>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</si>
  <si>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</si>
  <si>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</si>
  <si>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</si>
  <si>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</si>
  <si>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</si>
  <si>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</si>
  <si>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安芸広域市町村圏事務組合（一般）</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</si>
  <si>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</si>
  <si>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</si>
  <si>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</si>
  <si>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</si>
  <si>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</si>
  <si>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15" eb="17">
      <t>トクベツ</t>
    </rPh>
    <phoneticPr fontId="2"/>
  </si>
  <si>
    <t>安芸市土地開発公社</t>
    <phoneticPr fontId="2"/>
  </si>
  <si>
    <t>施設整備基金</t>
    <phoneticPr fontId="5"/>
  </si>
  <si>
    <t>ふるさと応援基金</t>
    <phoneticPr fontId="2"/>
  </si>
  <si>
    <t>鉄道経営助成基金</t>
    <phoneticPr fontId="2"/>
  </si>
  <si>
    <t>福祉振興基金</t>
    <phoneticPr fontId="2"/>
  </si>
  <si>
    <t>退職手当基金</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</si>
</sst>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40"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85173</c:v>
                </c:pt>
                <c:pt idx="1">
                  <c:v>94081</c:v>
                </c:pt>
                <c:pt idx="2">
                  <c:v>92632</c:v>
                </c:pt>
                <c:pt idx="3">
                  <c:v>96469</c:v>
                </c:pt>
                <c:pt idx="4">
                  <c:v>85743</c:v>
                </c:pt>
              </c:numCache>
            </c:numRef>
          </c:val>
          <c:smooth val="0"/>
          <c:extLst>
            <c:ext xmlns:c16="http://schemas.microsoft.com/office/drawing/2014/chart" uri="{C3380CC4-5D6E-409C-BE32-E72D297353CC}">
              <c16:uniqueId val="{00000000-08AA-47A6-930C-155BEFD93D6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112214</c:v>
                </c:pt>
                <c:pt idx="1">
                  <c:v>152950</c:v>
                </c:pt>
                <c:pt idx="2">
                  <c:v>163299</c:v>
                </c:pt>
                <c:pt idx="3">
                  <c:v>220132</c:v>
                </c:pt>
                <c:pt idx="4">
                  <c:v>311742</c:v>
                </c:pt>
              </c:numCache>
            </c:numRef>
          </c:val>
          <c:smooth val="0"/>
          <c:extLst>
            <c:ext xmlns:c16="http://schemas.microsoft.com/office/drawing/2014/chart" uri="{C3380CC4-5D6E-409C-BE32-E72D297353CC}">
              <c16:uniqueId val="{00000001-08AA-47A6-930C-155BEFD93D6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3.24</c:v>
                </c:pt>
                <c:pt idx="1">
                  <c:v>5.07</c:v>
                </c:pt>
                <c:pt idx="2">
                  <c:v>3.45</c:v>
                </c:pt>
                <c:pt idx="3">
                  <c:v>6.68</c:v>
                </c:pt>
                <c:pt idx="4">
                  <c:v>6.36</c:v>
                </c:pt>
              </c:numCache>
            </c:numRef>
          </c:val>
          <c:extLst>
            <c:ext xmlns:c16="http://schemas.microsoft.com/office/drawing/2014/chart" uri="{C3380CC4-5D6E-409C-BE32-E72D297353CC}">
              <c16:uniqueId val="{00000000-A7AE-444E-88BC-758E0FCA411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19.100000000000001</c:v>
                </c:pt>
                <c:pt idx="1">
                  <c:v>18.920000000000002</c:v>
                </c:pt>
                <c:pt idx="2">
                  <c:v>18.170000000000002</c:v>
                </c:pt>
                <c:pt idx="3">
                  <c:v>17.25</c:v>
                </c:pt>
                <c:pt idx="4">
                  <c:v>18.510000000000002</c:v>
                </c:pt>
              </c:numCache>
            </c:numRef>
          </c:val>
          <c:extLst>
            <c:ext xmlns:c16="http://schemas.microsoft.com/office/drawing/2014/chart" uri="{C3380CC4-5D6E-409C-BE32-E72D297353CC}">
              <c16:uniqueId val="{00000001-A7AE-444E-88BC-758E0FCA4110}"/>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4.41</c:v>
                </c:pt>
                <c:pt idx="1">
                  <c:v>6.47</c:v>
                </c:pt>
                <c:pt idx="2">
                  <c:v>3.24</c:v>
                </c:pt>
                <c:pt idx="3">
                  <c:v>9.52</c:v>
                </c:pt>
                <c:pt idx="4">
                  <c:v>6.11</c:v>
                </c:pt>
              </c:numCache>
            </c:numRef>
          </c:val>
          <c:smooth val="0"/>
          <c:extLst>
            <c:ext xmlns:c16="http://schemas.microsoft.com/office/drawing/2014/chart" uri="{C3380CC4-5D6E-409C-BE32-E72D297353CC}">
              <c16:uniqueId val="{00000002-A7AE-444E-88BC-758E0FCA4110}"/>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9BD6-49DE-AA05-919C88EE0F23}"/>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BD6-49DE-AA05-919C88EE0F23}"/>
            </c:ext>
          </c:extLst>
        </c:ser>
        <c:ser>
          <c:idx val="2"/>
          <c:order val="2"/>
          <c:tx>
            <c:strRef>
              <c:f>データシート!$A$29</c:f>
              <c:strCache>
                <c:ptCount val="1"/>
                <c:pt idx="0">
                  <c:v>住宅新築資金等貸付事業特別会計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0.55000000000000004</c:v>
                </c:pt>
                <c:pt idx="2">
                  <c:v>#N/A</c:v>
                </c:pt>
                <c:pt idx="3">
                  <c:v>0.57999999999999996</c:v>
                </c:pt>
                <c:pt idx="4">
                  <c:v>#N/A</c:v>
                </c:pt>
                <c:pt idx="5">
                  <c:v>0.6</c:v>
                </c:pt>
                <c:pt idx="6">
                  <c:v>#N/A</c:v>
                </c:pt>
                <c:pt idx="7">
                  <c:v>0.6</c:v>
                </c:pt>
                <c:pt idx="8">
                  <c:v>#N/A</c:v>
                </c:pt>
                <c:pt idx="9">
                  <c:v>0</c:v>
                </c:pt>
              </c:numCache>
            </c:numRef>
          </c:val>
          <c:extLst>
            <c:ext xmlns:c16="http://schemas.microsoft.com/office/drawing/2014/chart" uri="{C3380CC4-5D6E-409C-BE32-E72D297353CC}">
              <c16:uniqueId val="{00000002-9BD6-49DE-AA05-919C88EE0F23}"/>
            </c:ext>
          </c:extLst>
        </c:ser>
        <c:ser>
          <c:idx val="3"/>
          <c:order val="3"/>
          <c:tx>
            <c:strRef>
              <c:f>データシート!$A$30</c:f>
              <c:strCache>
                <c:ptCount val="1"/>
                <c:pt idx="0">
                  <c:v>元気バス事業特別会計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9BD6-49DE-AA05-919C88EE0F23}"/>
            </c:ext>
          </c:extLst>
        </c:ser>
        <c:ser>
          <c:idx val="4"/>
          <c:order val="4"/>
          <c:tx>
            <c:strRef>
              <c:f>データシート!$A$31</c:f>
              <c:strCache>
                <c:ptCount val="1"/>
                <c:pt idx="0">
                  <c:v>国民健康保険事業特別会計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0.97</c:v>
                </c:pt>
                <c:pt idx="1">
                  <c:v>#N/A</c:v>
                </c:pt>
                <c:pt idx="2">
                  <c:v>0.95</c:v>
                </c:pt>
                <c:pt idx="3">
                  <c:v>#N/A</c:v>
                </c:pt>
                <c:pt idx="4">
                  <c:v>#N/A</c:v>
                </c:pt>
                <c:pt idx="5">
                  <c:v>0.24</c:v>
                </c:pt>
                <c:pt idx="6">
                  <c:v>#N/A</c:v>
                </c:pt>
                <c:pt idx="7">
                  <c:v>0.05</c:v>
                </c:pt>
                <c:pt idx="8">
                  <c:v>#N/A</c:v>
                </c:pt>
                <c:pt idx="9">
                  <c:v>0</c:v>
                </c:pt>
              </c:numCache>
            </c:numRef>
          </c:val>
          <c:extLst>
            <c:ext xmlns:c16="http://schemas.microsoft.com/office/drawing/2014/chart" uri="{C3380CC4-5D6E-409C-BE32-E72D297353CC}">
              <c16:uniqueId val="{00000004-9BD6-49DE-AA05-919C88EE0F23}"/>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0.03</c:v>
                </c:pt>
                <c:pt idx="2">
                  <c:v>#N/A</c:v>
                </c:pt>
                <c:pt idx="3">
                  <c:v>0.15</c:v>
                </c:pt>
                <c:pt idx="4">
                  <c:v>#N/A</c:v>
                </c:pt>
                <c:pt idx="5">
                  <c:v>0.1</c:v>
                </c:pt>
                <c:pt idx="6">
                  <c:v>#N/A</c:v>
                </c:pt>
                <c:pt idx="7">
                  <c:v>0.03</c:v>
                </c:pt>
                <c:pt idx="8">
                  <c:v>#N/A</c:v>
                </c:pt>
                <c:pt idx="9">
                  <c:v>0.03</c:v>
                </c:pt>
              </c:numCache>
            </c:numRef>
          </c:val>
          <c:extLst>
            <c:ext xmlns:c16="http://schemas.microsoft.com/office/drawing/2014/chart" uri="{C3380CC4-5D6E-409C-BE32-E72D297353CC}">
              <c16:uniqueId val="{00000005-9BD6-49DE-AA05-919C88EE0F23}"/>
            </c:ext>
          </c:extLst>
        </c:ser>
        <c:ser>
          <c:idx val="6"/>
          <c:order val="6"/>
          <c:tx>
            <c:strRef>
              <c:f>データシート!$A$33</c:f>
              <c:strCache>
                <c:ptCount val="1"/>
                <c:pt idx="0">
                  <c:v>住宅団地整備事業特別会計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c:v>
                </c:pt>
                <c:pt idx="2">
                  <c:v>#N/A</c:v>
                </c:pt>
                <c:pt idx="3">
                  <c:v>0.02</c:v>
                </c:pt>
                <c:pt idx="4">
                  <c:v>#N/A</c:v>
                </c:pt>
                <c:pt idx="5">
                  <c:v>0.12</c:v>
                </c:pt>
                <c:pt idx="6">
                  <c:v>#N/A</c:v>
                </c:pt>
                <c:pt idx="7">
                  <c:v>0.13</c:v>
                </c:pt>
                <c:pt idx="8">
                  <c:v>#N/A</c:v>
                </c:pt>
                <c:pt idx="9">
                  <c:v>0.15</c:v>
                </c:pt>
              </c:numCache>
            </c:numRef>
          </c:val>
          <c:extLst>
            <c:ext xmlns:c16="http://schemas.microsoft.com/office/drawing/2014/chart" uri="{C3380CC4-5D6E-409C-BE32-E72D297353CC}">
              <c16:uniqueId val="{00000006-9BD6-49DE-AA05-919C88EE0F23}"/>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0.75</c:v>
                </c:pt>
                <c:pt idx="2">
                  <c:v>#N/A</c:v>
                </c:pt>
                <c:pt idx="3">
                  <c:v>0.46</c:v>
                </c:pt>
                <c:pt idx="4">
                  <c:v>#N/A</c:v>
                </c:pt>
                <c:pt idx="5">
                  <c:v>0.6</c:v>
                </c:pt>
                <c:pt idx="6">
                  <c:v>#N/A</c:v>
                </c:pt>
                <c:pt idx="7">
                  <c:v>0.95</c:v>
                </c:pt>
                <c:pt idx="8">
                  <c:v>#N/A</c:v>
                </c:pt>
                <c:pt idx="9">
                  <c:v>1.78</c:v>
                </c:pt>
              </c:numCache>
            </c:numRef>
          </c:val>
          <c:extLst>
            <c:ext xmlns:c16="http://schemas.microsoft.com/office/drawing/2014/chart" uri="{C3380CC4-5D6E-409C-BE32-E72D297353CC}">
              <c16:uniqueId val="{00000007-9BD6-49DE-AA05-919C88EE0F23}"/>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2.68</c:v>
                </c:pt>
                <c:pt idx="2">
                  <c:v>#N/A</c:v>
                </c:pt>
                <c:pt idx="3">
                  <c:v>4.4800000000000004</c:v>
                </c:pt>
                <c:pt idx="4">
                  <c:v>#N/A</c:v>
                </c:pt>
                <c:pt idx="5">
                  <c:v>2.84</c:v>
                </c:pt>
                <c:pt idx="6">
                  <c:v>#N/A</c:v>
                </c:pt>
                <c:pt idx="7">
                  <c:v>6.06</c:v>
                </c:pt>
                <c:pt idx="8">
                  <c:v>#N/A</c:v>
                </c:pt>
                <c:pt idx="9">
                  <c:v>6.36</c:v>
                </c:pt>
              </c:numCache>
            </c:numRef>
          </c:val>
          <c:extLst>
            <c:ext xmlns:c16="http://schemas.microsoft.com/office/drawing/2014/chart" uri="{C3380CC4-5D6E-409C-BE32-E72D297353CC}">
              <c16:uniqueId val="{00000008-9BD6-49DE-AA05-919C88EE0F23}"/>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11.44</c:v>
                </c:pt>
                <c:pt idx="2">
                  <c:v>#N/A</c:v>
                </c:pt>
                <c:pt idx="3">
                  <c:v>12.09</c:v>
                </c:pt>
                <c:pt idx="4">
                  <c:v>#N/A</c:v>
                </c:pt>
                <c:pt idx="5">
                  <c:v>12.11</c:v>
                </c:pt>
                <c:pt idx="6">
                  <c:v>#N/A</c:v>
                </c:pt>
                <c:pt idx="7">
                  <c:v>10.3</c:v>
                </c:pt>
                <c:pt idx="8">
                  <c:v>#N/A</c:v>
                </c:pt>
                <c:pt idx="9">
                  <c:v>10.57</c:v>
                </c:pt>
              </c:numCache>
            </c:numRef>
          </c:val>
          <c:extLst>
            <c:ext xmlns:c16="http://schemas.microsoft.com/office/drawing/2014/chart" uri="{C3380CC4-5D6E-409C-BE32-E72D297353CC}">
              <c16:uniqueId val="{00000009-9BD6-49DE-AA05-919C88EE0F23}"/>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1217</c:v>
                </c:pt>
                <c:pt idx="5">
                  <c:v>1273</c:v>
                </c:pt>
                <c:pt idx="8">
                  <c:v>1304</c:v>
                </c:pt>
                <c:pt idx="11">
                  <c:v>1280</c:v>
                </c:pt>
                <c:pt idx="14">
                  <c:v>1279</c:v>
                </c:pt>
              </c:numCache>
            </c:numRef>
          </c:val>
          <c:extLst>
            <c:ext xmlns:c16="http://schemas.microsoft.com/office/drawing/2014/chart" uri="{C3380CC4-5D6E-409C-BE32-E72D297353CC}">
              <c16:uniqueId val="{00000000-10E2-4771-9F0B-58FE73763001}"/>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10E2-4771-9F0B-58FE73763001}"/>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10E2-4771-9F0B-58FE73763001}"/>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117</c:v>
                </c:pt>
                <c:pt idx="3">
                  <c:v>104</c:v>
                </c:pt>
                <c:pt idx="6">
                  <c:v>67</c:v>
                </c:pt>
                <c:pt idx="9">
                  <c:v>0</c:v>
                </c:pt>
                <c:pt idx="12">
                  <c:v>0</c:v>
                </c:pt>
              </c:numCache>
            </c:numRef>
          </c:val>
          <c:extLst>
            <c:ext xmlns:c16="http://schemas.microsoft.com/office/drawing/2014/chart" uri="{C3380CC4-5D6E-409C-BE32-E72D297353CC}">
              <c16:uniqueId val="{00000003-10E2-4771-9F0B-58FE73763001}"/>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327</c:v>
                </c:pt>
                <c:pt idx="3">
                  <c:v>338</c:v>
                </c:pt>
                <c:pt idx="6">
                  <c:v>335</c:v>
                </c:pt>
                <c:pt idx="9">
                  <c:v>363</c:v>
                </c:pt>
                <c:pt idx="12">
                  <c:v>319</c:v>
                </c:pt>
              </c:numCache>
            </c:numRef>
          </c:val>
          <c:extLst>
            <c:ext xmlns:c16="http://schemas.microsoft.com/office/drawing/2014/chart" uri="{C3380CC4-5D6E-409C-BE32-E72D297353CC}">
              <c16:uniqueId val="{00000004-10E2-4771-9F0B-58FE73763001}"/>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0E2-4771-9F0B-58FE73763001}"/>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10E2-4771-9F0B-58FE73763001}"/>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1149</c:v>
                </c:pt>
                <c:pt idx="3">
                  <c:v>1168</c:v>
                </c:pt>
                <c:pt idx="6">
                  <c:v>1231</c:v>
                </c:pt>
                <c:pt idx="9">
                  <c:v>1200</c:v>
                </c:pt>
                <c:pt idx="12">
                  <c:v>1249</c:v>
                </c:pt>
              </c:numCache>
            </c:numRef>
          </c:val>
          <c:extLst>
            <c:ext xmlns:c16="http://schemas.microsoft.com/office/drawing/2014/chart" uri="{C3380CC4-5D6E-409C-BE32-E72D297353CC}">
              <c16:uniqueId val="{00000007-10E2-4771-9F0B-58FE73763001}"/>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376</c:v>
                </c:pt>
                <c:pt idx="2">
                  <c:v>#N/A</c:v>
                </c:pt>
                <c:pt idx="3">
                  <c:v>#N/A</c:v>
                </c:pt>
                <c:pt idx="4">
                  <c:v>337</c:v>
                </c:pt>
                <c:pt idx="5">
                  <c:v>#N/A</c:v>
                </c:pt>
                <c:pt idx="6">
                  <c:v>#N/A</c:v>
                </c:pt>
                <c:pt idx="7">
                  <c:v>329</c:v>
                </c:pt>
                <c:pt idx="8">
                  <c:v>#N/A</c:v>
                </c:pt>
                <c:pt idx="9">
                  <c:v>#N/A</c:v>
                </c:pt>
                <c:pt idx="10">
                  <c:v>283</c:v>
                </c:pt>
                <c:pt idx="11">
                  <c:v>#N/A</c:v>
                </c:pt>
                <c:pt idx="12">
                  <c:v>#N/A</c:v>
                </c:pt>
                <c:pt idx="13">
                  <c:v>289</c:v>
                </c:pt>
                <c:pt idx="14">
                  <c:v>#N/A</c:v>
                </c:pt>
              </c:numCache>
            </c:numRef>
          </c:val>
          <c:smooth val="0"/>
          <c:extLst>
            <c:ext xmlns:c16="http://schemas.microsoft.com/office/drawing/2014/chart" uri="{C3380CC4-5D6E-409C-BE32-E72D297353CC}">
              <c16:uniqueId val="{00000008-10E2-4771-9F0B-58FE73763001}"/>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12567</c:v>
                </c:pt>
                <c:pt idx="5">
                  <c:v>12700</c:v>
                </c:pt>
                <c:pt idx="8">
                  <c:v>13100</c:v>
                </c:pt>
                <c:pt idx="11">
                  <c:v>13736</c:v>
                </c:pt>
                <c:pt idx="14">
                  <c:v>15744</c:v>
                </c:pt>
              </c:numCache>
            </c:numRef>
          </c:val>
          <c:extLst>
            <c:ext xmlns:c16="http://schemas.microsoft.com/office/drawing/2014/chart" uri="{C3380CC4-5D6E-409C-BE32-E72D297353CC}">
              <c16:uniqueId val="{00000000-CA2A-45F3-A173-C2E3A09EB3D3}"/>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280</c:v>
                </c:pt>
                <c:pt idx="5">
                  <c:v>280</c:v>
                </c:pt>
                <c:pt idx="8">
                  <c:v>224</c:v>
                </c:pt>
                <c:pt idx="11">
                  <c:v>250</c:v>
                </c:pt>
                <c:pt idx="14">
                  <c:v>409</c:v>
                </c:pt>
              </c:numCache>
            </c:numRef>
          </c:val>
          <c:extLst>
            <c:ext xmlns:c16="http://schemas.microsoft.com/office/drawing/2014/chart" uri="{C3380CC4-5D6E-409C-BE32-E72D297353CC}">
              <c16:uniqueId val="{00000001-CA2A-45F3-A173-C2E3A09EB3D3}"/>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6288</c:v>
                </c:pt>
                <c:pt idx="5">
                  <c:v>6373</c:v>
                </c:pt>
                <c:pt idx="8">
                  <c:v>6375</c:v>
                </c:pt>
                <c:pt idx="11">
                  <c:v>6638</c:v>
                </c:pt>
                <c:pt idx="14">
                  <c:v>6756</c:v>
                </c:pt>
              </c:numCache>
            </c:numRef>
          </c:val>
          <c:extLst>
            <c:ext xmlns:c16="http://schemas.microsoft.com/office/drawing/2014/chart" uri="{C3380CC4-5D6E-409C-BE32-E72D297353CC}">
              <c16:uniqueId val="{00000002-CA2A-45F3-A173-C2E3A09EB3D3}"/>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A2A-45F3-A173-C2E3A09EB3D3}"/>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A2A-45F3-A173-C2E3A09EB3D3}"/>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A2A-45F3-A173-C2E3A09EB3D3}"/>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1739</c:v>
                </c:pt>
                <c:pt idx="3">
                  <c:v>1715</c:v>
                </c:pt>
                <c:pt idx="6">
                  <c:v>1749</c:v>
                </c:pt>
                <c:pt idx="9">
                  <c:v>1751</c:v>
                </c:pt>
                <c:pt idx="12">
                  <c:v>1723</c:v>
                </c:pt>
              </c:numCache>
            </c:numRef>
          </c:val>
          <c:extLst>
            <c:ext xmlns:c16="http://schemas.microsoft.com/office/drawing/2014/chart" uri="{C3380CC4-5D6E-409C-BE32-E72D297353CC}">
              <c16:uniqueId val="{00000006-CA2A-45F3-A173-C2E3A09EB3D3}"/>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168</c:v>
                </c:pt>
                <c:pt idx="3">
                  <c:v>66</c:v>
                </c:pt>
                <c:pt idx="6">
                  <c:v>0</c:v>
                </c:pt>
                <c:pt idx="9">
                  <c:v>0</c:v>
                </c:pt>
                <c:pt idx="12">
                  <c:v>0</c:v>
                </c:pt>
              </c:numCache>
            </c:numRef>
          </c:val>
          <c:extLst>
            <c:ext xmlns:c16="http://schemas.microsoft.com/office/drawing/2014/chart" uri="{C3380CC4-5D6E-409C-BE32-E72D297353CC}">
              <c16:uniqueId val="{00000007-CA2A-45F3-A173-C2E3A09EB3D3}"/>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4641</c:v>
                </c:pt>
                <c:pt idx="3">
                  <c:v>4509</c:v>
                </c:pt>
                <c:pt idx="6">
                  <c:v>4406</c:v>
                </c:pt>
                <c:pt idx="9">
                  <c:v>4474</c:v>
                </c:pt>
                <c:pt idx="12">
                  <c:v>4427</c:v>
                </c:pt>
              </c:numCache>
            </c:numRef>
          </c:val>
          <c:extLst>
            <c:ext xmlns:c16="http://schemas.microsoft.com/office/drawing/2014/chart" uri="{C3380CC4-5D6E-409C-BE32-E72D297353CC}">
              <c16:uniqueId val="{00000008-CA2A-45F3-A173-C2E3A09EB3D3}"/>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CA2A-45F3-A173-C2E3A09EB3D3}"/>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12701</c:v>
                </c:pt>
                <c:pt idx="3">
                  <c:v>13020</c:v>
                </c:pt>
                <c:pt idx="6">
                  <c:v>13366</c:v>
                </c:pt>
                <c:pt idx="9">
                  <c:v>14117</c:v>
                </c:pt>
                <c:pt idx="12">
                  <c:v>16366</c:v>
                </c:pt>
              </c:numCache>
            </c:numRef>
          </c:val>
          <c:extLst>
            <c:ext xmlns:c16="http://schemas.microsoft.com/office/drawing/2014/chart" uri="{C3380CC4-5D6E-409C-BE32-E72D297353CC}">
              <c16:uniqueId val="{0000000A-CA2A-45F3-A173-C2E3A09EB3D3}"/>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115</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CA2A-45F3-A173-C2E3A09EB3D3}"/>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1200</c:v>
                </c:pt>
                <c:pt idx="1">
                  <c:v>1200</c:v>
                </c:pt>
                <c:pt idx="2">
                  <c:v>1246</c:v>
                </c:pt>
              </c:numCache>
            </c:numRef>
          </c:val>
          <c:extLst>
            <c:ext xmlns:c16="http://schemas.microsoft.com/office/drawing/2014/chart" uri="{C3380CC4-5D6E-409C-BE32-E72D297353CC}">
              <c16:uniqueId val="{00000000-EFCB-4454-982A-5057B49EDB6F}"/>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1892</c:v>
                </c:pt>
                <c:pt idx="1">
                  <c:v>2177</c:v>
                </c:pt>
                <c:pt idx="2">
                  <c:v>2435</c:v>
                </c:pt>
              </c:numCache>
            </c:numRef>
          </c:val>
          <c:extLst>
            <c:ext xmlns:c16="http://schemas.microsoft.com/office/drawing/2014/chart" uri="{C3380CC4-5D6E-409C-BE32-E72D297353CC}">
              <c16:uniqueId val="{00000001-EFCB-4454-982A-5057B49EDB6F}"/>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4137</c:v>
                </c:pt>
                <c:pt idx="1">
                  <c:v>4290</c:v>
                </c:pt>
                <c:pt idx="2">
                  <c:v>4298</c:v>
                </c:pt>
              </c:numCache>
            </c:numRef>
          </c:val>
          <c:extLst>
            <c:ext xmlns:c16="http://schemas.microsoft.com/office/drawing/2014/chart" uri="{C3380CC4-5D6E-409C-BE32-E72D297353CC}">
              <c16:uniqueId val="{00000002-EFCB-4454-982A-5057B49EDB6F}"/>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16,235
16,149
317.16
20,081,912
19,000,505
428,138
6,730,951
16,366,361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財政基盤が脆弱で地方交付税等の依存財源割合が高い本市においては、人口減少や少子高齢化、また長引く景気低迷等の影響を受け、財政力指数は</a:t>
          </a:r>
          <a:r>
            <a:rPr kumimoji="1" lang="en-US" altLang="ja-JP" sz="1100">
              <a:solidFill>
                <a:schemeClr val="dk1"/>
              </a:solidFill>
              <a:effectLst/>
              <a:latin typeface="+mn-lt"/>
              <a:ea typeface="+mn-ea"/>
              <a:cs typeface="+mn-cs"/>
            </a:rPr>
            <a:t>0.31</a:t>
          </a:r>
          <a:r>
            <a:rPr kumimoji="1" lang="ja-JP" altLang="ja-JP" sz="1100">
              <a:solidFill>
                <a:schemeClr val="dk1"/>
              </a:solidFill>
              <a:effectLst/>
              <a:latin typeface="+mn-lt"/>
              <a:ea typeface="+mn-ea"/>
              <a:cs typeface="+mn-cs"/>
            </a:rPr>
            <a:t>と全国平均、類似団体平均を下回っている。</a:t>
          </a:r>
          <a:endParaRPr lang="ja-JP" altLang="ja-JP" sz="1400">
            <a:effectLst/>
          </a:endParaRPr>
        </a:p>
        <a:p>
          <a:r>
            <a:rPr kumimoji="1" lang="ja-JP" altLang="ja-JP" sz="1100">
              <a:solidFill>
                <a:schemeClr val="dk1"/>
              </a:solidFill>
              <a:effectLst/>
              <a:latin typeface="+mn-lt"/>
              <a:ea typeface="+mn-ea"/>
              <a:cs typeface="+mn-cs"/>
            </a:rPr>
            <a:t>　 基幹産業である施設園芸農業の振興など税収増への取り組みを積極的に行うとともに、市税等徴収体制の強化対策を継続して実施し、自主財源の確保に努める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a:extLst>
            <a:ext uri="{FF2B5EF4-FFF2-40B4-BE49-F238E27FC236}">
              <a16:creationId xmlns:a16="http://schemas.microsoft.com/office/drawing/2014/main" id="{00000000-0008-0000-0300-00003D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13970</xdr:rowOff>
    </xdr:from>
    <xdr:to>
      <xdr:col>23</xdr:col>
      <xdr:colOff>133350</xdr:colOff>
      <xdr:row>44</xdr:row>
      <xdr:rowOff>165100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flipV="1">
          <a:off x="4953000" y="6357620"/>
          <a:ext cx="0" cy="13512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3" name="財政力最小値テキスト">
          <a:extLst>
            <a:ext uri="{FF2B5EF4-FFF2-40B4-BE49-F238E27FC236}">
              <a16:creationId xmlns:a16="http://schemas.microsoft.com/office/drawing/2014/main" id="{00000000-0008-0000-0300-00003F000000}"/>
            </a:ext>
          </a:extLst>
        </xdr:cNvPr>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100347</xdr:rowOff>
    </xdr:from>
    <xdr:ext cx="762000" cy="259045"/>
    <xdr:sp macro="" textlink="">
      <xdr:nvSpPr>
        <xdr:cNvPr id="65" name="財政力最大値テキスト">
          <a:extLst>
            <a:ext uri="{FF2B5EF4-FFF2-40B4-BE49-F238E27FC236}">
              <a16:creationId xmlns:a16="http://schemas.microsoft.com/office/drawing/2014/main" id="{00000000-0008-0000-0300-000041000000}"/>
            </a:ext>
          </a:extLst>
        </xdr:cNvPr>
        <xdr:cNvSpPr txBox="1"/>
      </xdr:nvSpPr>
      <xdr:spPr>
        <a:xfrm>
          <a:off x="50419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13970</xdr:rowOff>
    </xdr:from>
    <xdr:to>
      <xdr:col>24</xdr:col>
      <xdr:colOff>12700</xdr:colOff>
      <xdr:row>37</xdr:row>
      <xdr:rowOff>13970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635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71120</xdr:rowOff>
    </xdr:from>
    <xdr:to>
      <xdr:col>23</xdr:col>
      <xdr:colOff>133350</xdr:colOff>
      <xdr:row>43</xdr:row>
      <xdr:rowOff>71120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114800" y="744347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39387</xdr:rowOff>
    </xdr:from>
    <xdr:ext cx="762000" cy="259045"/>
    <xdr:sp macro="" textlink="">
      <xdr:nvSpPr>
        <xdr:cNvPr id="68" name="財政力平均値テキスト">
          <a:extLst>
            <a:ext uri="{FF2B5EF4-FFF2-40B4-BE49-F238E27FC236}">
              <a16:creationId xmlns:a16="http://schemas.microsoft.com/office/drawing/2014/main" id="{00000000-0008-0000-0300-000044000000}"/>
            </a:ext>
          </a:extLst>
        </xdr:cNvPr>
        <xdr:cNvSpPr txBox="1"/>
      </xdr:nvSpPr>
      <xdr:spPr>
        <a:xfrm>
          <a:off x="5041900" y="7068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22860</xdr:rowOff>
    </xdr:from>
    <xdr:to>
      <xdr:col>23</xdr:col>
      <xdr:colOff>184150</xdr:colOff>
      <xdr:row>42</xdr:row>
      <xdr:rowOff>124460</xdr:rowOff>
    </xdr:to>
    <xdr:sp macro="" textlink="">
      <xdr:nvSpPr>
        <xdr:cNvPr id="69" name="フローチャート: 判断 68">
          <a:extLst>
            <a:ext uri="{FF2B5EF4-FFF2-40B4-BE49-F238E27FC236}">
              <a16:creationId xmlns:a16="http://schemas.microsoft.com/office/drawing/2014/main" id="{00000000-0008-0000-0300-000045000000}"/>
            </a:ext>
          </a:extLst>
        </xdr:cNvPr>
        <xdr:cNvSpPr/>
      </xdr:nvSpPr>
      <xdr:spPr>
        <a:xfrm>
          <a:off x="49022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46990</xdr:rowOff>
    </xdr:from>
    <xdr:to>
      <xdr:col>19</xdr:col>
      <xdr:colOff>133350</xdr:colOff>
      <xdr:row>43</xdr:row>
      <xdr:rowOff>71120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3225800" y="741934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22860</xdr:rowOff>
    </xdr:from>
    <xdr:to>
      <xdr:col>19</xdr:col>
      <xdr:colOff>184150</xdr:colOff>
      <xdr:row>42</xdr:row>
      <xdr:rowOff>124460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064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134637</xdr:rowOff>
    </xdr:from>
    <xdr:ext cx="736600" cy="259045"/>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3733800" y="6992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46990</xdr:rowOff>
    </xdr:from>
    <xdr:to>
      <xdr:col>15</xdr:col>
      <xdr:colOff>82550</xdr:colOff>
      <xdr:row>43</xdr:row>
      <xdr:rowOff>71120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flipV="1">
          <a:off x="2336800" y="741934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146050</xdr:rowOff>
    </xdr:from>
    <xdr:to>
      <xdr:col>15</xdr:col>
      <xdr:colOff>133350</xdr:colOff>
      <xdr:row>42</xdr:row>
      <xdr:rowOff>76200</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3175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86377</xdr:rowOff>
    </xdr:from>
    <xdr:ext cx="7620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2844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71120</xdr:rowOff>
    </xdr:from>
    <xdr:to>
      <xdr:col>11</xdr:col>
      <xdr:colOff>31750</xdr:colOff>
      <xdr:row>43</xdr:row>
      <xdr:rowOff>71120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1447800" y="74434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86377</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1955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170180</xdr:rowOff>
    </xdr:from>
    <xdr:to>
      <xdr:col>7</xdr:col>
      <xdr:colOff>31750</xdr:colOff>
      <xdr:row>42</xdr:row>
      <xdr:rowOff>100330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1397000" y="7199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110507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066800" y="6968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20320</xdr:rowOff>
    </xdr:from>
    <xdr:to>
      <xdr:col>23</xdr:col>
      <xdr:colOff>184150</xdr:colOff>
      <xdr:row>43</xdr:row>
      <xdr:rowOff>121920</xdr:rowOff>
    </xdr:to>
    <xdr:sp macro="" textlink="">
      <xdr:nvSpPr>
        <xdr:cNvPr id="86" name="楕円 85">
          <a:extLst>
            <a:ext uri="{FF2B5EF4-FFF2-40B4-BE49-F238E27FC236}">
              <a16:creationId xmlns:a16="http://schemas.microsoft.com/office/drawing/2014/main" id="{00000000-0008-0000-0300-000056000000}"/>
            </a:ext>
          </a:extLst>
        </xdr:cNvPr>
        <xdr:cNvSpPr/>
      </xdr:nvSpPr>
      <xdr:spPr>
        <a:xfrm>
          <a:off x="4902200" y="739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163847</xdr:rowOff>
    </xdr:from>
    <xdr:ext cx="762000" cy="259045"/>
    <xdr:sp macro="" textlink="">
      <xdr:nvSpPr>
        <xdr:cNvPr id="87" name="財政力該当値テキスト">
          <a:extLst>
            <a:ext uri="{FF2B5EF4-FFF2-40B4-BE49-F238E27FC236}">
              <a16:creationId xmlns:a16="http://schemas.microsoft.com/office/drawing/2014/main" id="{00000000-0008-0000-0300-000057000000}"/>
            </a:ext>
          </a:extLst>
        </xdr:cNvPr>
        <xdr:cNvSpPr txBox="1"/>
      </xdr:nvSpPr>
      <xdr:spPr>
        <a:xfrm>
          <a:off x="5041900" y="7364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20320</xdr:rowOff>
    </xdr:from>
    <xdr:to>
      <xdr:col>19</xdr:col>
      <xdr:colOff>184150</xdr:colOff>
      <xdr:row>43</xdr:row>
      <xdr:rowOff>121920</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064000" y="739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106697</xdr:rowOff>
    </xdr:from>
    <xdr:ext cx="7366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3733800" y="74790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167640</xdr:rowOff>
    </xdr:from>
    <xdr:to>
      <xdr:col>15</xdr:col>
      <xdr:colOff>133350</xdr:colOff>
      <xdr:row>43</xdr:row>
      <xdr:rowOff>97790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3175000" y="736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82567</xdr:rowOff>
    </xdr:from>
    <xdr:ext cx="7620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2844800" y="745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20320</xdr:rowOff>
    </xdr:from>
    <xdr:to>
      <xdr:col>11</xdr:col>
      <xdr:colOff>82550</xdr:colOff>
      <xdr:row>43</xdr:row>
      <xdr:rowOff>121920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2286000" y="739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106697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1955800" y="747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20320</xdr:rowOff>
    </xdr:from>
    <xdr:to>
      <xdr:col>7</xdr:col>
      <xdr:colOff>31750</xdr:colOff>
      <xdr:row>43</xdr:row>
      <xdr:rowOff>121920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1397000" y="739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106697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066800" y="747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a:extLst>
            <a:ext uri="{FF2B5EF4-FFF2-40B4-BE49-F238E27FC236}">
              <a16:creationId xmlns:a16="http://schemas.microsoft.com/office/drawing/2014/main" id="{00000000-0008-0000-0300-000060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solidFill>
                <a:schemeClr val="dk1"/>
              </a:solidFill>
              <a:effectLst/>
              <a:latin typeface="+mn-lt"/>
              <a:ea typeface="+mn-ea"/>
              <a:cs typeface="+mn-cs"/>
            </a:rPr>
            <a:t>　</a:t>
          </a:r>
          <a:r>
            <a:rPr kumimoji="1" lang="ja-JP" altLang="ja-JP" sz="1000">
              <a:solidFill>
                <a:schemeClr val="dk1"/>
              </a:solidFill>
              <a:effectLst/>
              <a:latin typeface="+mn-lt"/>
              <a:ea typeface="+mn-ea"/>
              <a:cs typeface="+mn-cs"/>
            </a:rPr>
            <a:t>経常収支比率は前年度より</a:t>
          </a:r>
          <a:r>
            <a:rPr kumimoji="1" lang="en-US" altLang="ja-JP" sz="1000">
              <a:solidFill>
                <a:schemeClr val="dk1"/>
              </a:solidFill>
              <a:effectLst/>
              <a:latin typeface="+mn-lt"/>
              <a:ea typeface="+mn-ea"/>
              <a:cs typeface="+mn-cs"/>
            </a:rPr>
            <a:t>5.1</a:t>
          </a:r>
          <a:r>
            <a:rPr kumimoji="1" lang="ja-JP" altLang="ja-JP" sz="1000">
              <a:solidFill>
                <a:schemeClr val="dk1"/>
              </a:solidFill>
              <a:effectLst/>
              <a:latin typeface="+mn-lt"/>
              <a:ea typeface="+mn-ea"/>
              <a:cs typeface="+mn-cs"/>
            </a:rPr>
            <a:t>ポイント悪化して</a:t>
          </a:r>
          <a:r>
            <a:rPr kumimoji="1" lang="en-US" altLang="ja-JP" sz="1000">
              <a:solidFill>
                <a:schemeClr val="dk1"/>
              </a:solidFill>
              <a:effectLst/>
              <a:latin typeface="+mn-lt"/>
              <a:ea typeface="+mn-ea"/>
              <a:cs typeface="+mn-cs"/>
            </a:rPr>
            <a:t>84.9</a:t>
          </a:r>
          <a:r>
            <a:rPr kumimoji="1" lang="ja-JP" altLang="ja-JP" sz="1000">
              <a:solidFill>
                <a:schemeClr val="dk1"/>
              </a:solidFill>
              <a:effectLst/>
              <a:latin typeface="+mn-lt"/>
              <a:ea typeface="+mn-ea"/>
              <a:cs typeface="+mn-cs"/>
            </a:rPr>
            <a:t>％となっている。</a:t>
          </a:r>
          <a:endParaRPr lang="ja-JP" altLang="ja-JP" sz="1100">
            <a:effectLst/>
          </a:endParaRPr>
        </a:p>
        <a:p>
          <a:r>
            <a:rPr kumimoji="1" lang="ja-JP" altLang="ja-JP" sz="1000">
              <a:solidFill>
                <a:schemeClr val="dk1"/>
              </a:solidFill>
              <a:effectLst/>
              <a:latin typeface="+mn-lt"/>
              <a:ea typeface="+mn-ea"/>
              <a:cs typeface="+mn-cs"/>
            </a:rPr>
            <a:t>分子側では、公債費が、平成</a:t>
          </a:r>
          <a:r>
            <a:rPr kumimoji="1" lang="en-US" altLang="ja-JP" sz="1000">
              <a:solidFill>
                <a:schemeClr val="dk1"/>
              </a:solidFill>
              <a:effectLst/>
              <a:latin typeface="+mn-lt"/>
              <a:ea typeface="+mn-ea"/>
              <a:cs typeface="+mn-cs"/>
            </a:rPr>
            <a:t>30</a:t>
          </a:r>
          <a:r>
            <a:rPr kumimoji="1" lang="ja-JP" altLang="ja-JP" sz="1000">
              <a:solidFill>
                <a:schemeClr val="dk1"/>
              </a:solidFill>
              <a:effectLst/>
              <a:latin typeface="+mn-lt"/>
              <a:ea typeface="+mn-ea"/>
              <a:cs typeface="+mn-cs"/>
            </a:rPr>
            <a:t>年</a:t>
          </a:r>
          <a:r>
            <a:rPr kumimoji="1" lang="en-US" altLang="ja-JP" sz="1000">
              <a:solidFill>
                <a:schemeClr val="dk1"/>
              </a:solidFill>
              <a:effectLst/>
              <a:latin typeface="+mn-lt"/>
              <a:ea typeface="+mn-ea"/>
              <a:cs typeface="+mn-cs"/>
            </a:rPr>
            <a:t>7</a:t>
          </a:r>
          <a:r>
            <a:rPr kumimoji="1" lang="ja-JP" altLang="ja-JP" sz="1000">
              <a:solidFill>
                <a:schemeClr val="dk1"/>
              </a:solidFill>
              <a:effectLst/>
              <a:latin typeface="+mn-lt"/>
              <a:ea typeface="+mn-ea"/>
              <a:cs typeface="+mn-cs"/>
            </a:rPr>
            <a:t>月豪雨に係る災害復旧費債の元金償還開始により増加、補助費等が、公共下水道事業会計の法適用化に伴う性質区分の変更により増加したことなどから、歳出全体の経常経費充当一般財源は対前年度</a:t>
          </a:r>
          <a:r>
            <a:rPr kumimoji="1" lang="en-US" altLang="ja-JP" sz="1000">
              <a:solidFill>
                <a:schemeClr val="dk1"/>
              </a:solidFill>
              <a:effectLst/>
              <a:latin typeface="+mn-lt"/>
              <a:ea typeface="+mn-ea"/>
              <a:cs typeface="+mn-cs"/>
            </a:rPr>
            <a:t>137,370</a:t>
          </a:r>
          <a:r>
            <a:rPr kumimoji="1" lang="ja-JP" altLang="ja-JP" sz="1000">
              <a:solidFill>
                <a:schemeClr val="dk1"/>
              </a:solidFill>
              <a:effectLst/>
              <a:latin typeface="+mn-lt"/>
              <a:ea typeface="+mn-ea"/>
              <a:cs typeface="+mn-cs"/>
            </a:rPr>
            <a:t>千円の増加となった。</a:t>
          </a:r>
          <a:endParaRPr lang="ja-JP" altLang="ja-JP" sz="1100">
            <a:effectLst/>
          </a:endParaRPr>
        </a:p>
        <a:p>
          <a:r>
            <a:rPr kumimoji="1" lang="ja-JP" altLang="ja-JP" sz="1000">
              <a:solidFill>
                <a:schemeClr val="dk1"/>
              </a:solidFill>
              <a:effectLst/>
              <a:latin typeface="+mn-lt"/>
              <a:ea typeface="+mn-ea"/>
              <a:cs typeface="+mn-cs"/>
            </a:rPr>
            <a:t>　分母側では、普通交付税が臨時費目の廃止により減少し、さらに地方特例交付金をはじめ各種交付金の減少も加わって、分母全体では、</a:t>
          </a:r>
          <a:r>
            <a:rPr kumimoji="1" lang="en-US" altLang="ja-JP" sz="1000">
              <a:solidFill>
                <a:schemeClr val="dk1"/>
              </a:solidFill>
              <a:effectLst/>
              <a:latin typeface="+mn-lt"/>
              <a:ea typeface="+mn-ea"/>
              <a:cs typeface="+mn-cs"/>
            </a:rPr>
            <a:t>136,740</a:t>
          </a:r>
          <a:r>
            <a:rPr kumimoji="1" lang="ja-JP" altLang="ja-JP" sz="1000">
              <a:solidFill>
                <a:schemeClr val="dk1"/>
              </a:solidFill>
              <a:effectLst/>
              <a:latin typeface="+mn-lt"/>
              <a:ea typeface="+mn-ea"/>
              <a:cs typeface="+mn-cs"/>
            </a:rPr>
            <a:t>千円の減少となり、分子・分母ともに比率の悪化となった。</a:t>
          </a:r>
          <a:endParaRPr lang="ja-JP" altLang="ja-JP" sz="1100">
            <a:effectLst/>
          </a:endParaRPr>
        </a:p>
      </xdr:txBody>
    </xdr:sp>
    <xdr:clientData/>
  </xdr:twoCellAnchor>
  <xdr:oneCellAnchor>
    <xdr:from>
      <xdr:col>3</xdr:col>
      <xdr:colOff>95250</xdr:colOff>
      <xdr:row>54</xdr:row>
      <xdr:rowOff>139700</xdr:rowOff>
    </xdr:from>
    <xdr:ext cx="298543" cy="225703"/>
    <xdr:sp macro="" textlink="">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a:extLst>
            <a:ext uri="{FF2B5EF4-FFF2-40B4-BE49-F238E27FC236}">
              <a16:creationId xmlns:a16="http://schemas.microsoft.com/office/drawing/2014/main" id="{00000000-0008-0000-0300-00006E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a:extLst>
            <a:ext uri="{FF2B5EF4-FFF2-40B4-BE49-F238E27FC236}">
              <a16:creationId xmlns:a16="http://schemas.microsoft.com/office/drawing/2014/main" id="{00000000-0008-0000-0300-00007E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66</xdr:row>
      <xdr:rowOff>117022</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flipV="1">
          <a:off x="4953000" y="10022840"/>
          <a:ext cx="0" cy="14098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89099</xdr:rowOff>
    </xdr:from>
    <xdr:ext cx="762000" cy="259045"/>
    <xdr:sp macro="" textlink="">
      <xdr:nvSpPr>
        <xdr:cNvPr id="128" name="財政構造の弾力性最小値テキスト">
          <a:extLst>
            <a:ext uri="{FF2B5EF4-FFF2-40B4-BE49-F238E27FC236}">
              <a16:creationId xmlns:a16="http://schemas.microsoft.com/office/drawing/2014/main" id="{00000000-0008-0000-0300-000080000000}"/>
            </a:ext>
          </a:extLst>
        </xdr:cNvPr>
        <xdr:cNvSpPr txBox="1"/>
      </xdr:nvSpPr>
      <xdr:spPr>
        <a:xfrm>
          <a:off x="5041900" y="11404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117022</xdr:rowOff>
    </xdr:from>
    <xdr:to>
      <xdr:col>24</xdr:col>
      <xdr:colOff>12700</xdr:colOff>
      <xdr:row>66</xdr:row>
      <xdr:rowOff>117022</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1432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165117</xdr:rowOff>
    </xdr:from>
    <xdr:ext cx="762000" cy="259045"/>
    <xdr:sp macro="" textlink="">
      <xdr:nvSpPr>
        <xdr:cNvPr id="130" name="財政構造の弾力性最大値テキスト">
          <a:extLst>
            <a:ext uri="{FF2B5EF4-FFF2-40B4-BE49-F238E27FC236}">
              <a16:creationId xmlns:a16="http://schemas.microsoft.com/office/drawing/2014/main" id="{00000000-0008-0000-0300-000082000000}"/>
            </a:ext>
          </a:extLst>
        </xdr:cNvPr>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57</xdr:row>
      <xdr:rowOff>153670</xdr:rowOff>
    </xdr:from>
    <xdr:to>
      <xdr:col>23</xdr:col>
      <xdr:colOff>133350</xdr:colOff>
      <xdr:row>58</xdr:row>
      <xdr:rowOff>158024</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114800" y="9926320"/>
          <a:ext cx="838200" cy="175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162940</xdr:rowOff>
    </xdr:from>
    <xdr:ext cx="762000" cy="259045"/>
    <xdr:sp macro="" textlink="">
      <xdr:nvSpPr>
        <xdr:cNvPr id="133" name="財政構造の弾力性平均値テキスト">
          <a:extLst>
            <a:ext uri="{FF2B5EF4-FFF2-40B4-BE49-F238E27FC236}">
              <a16:creationId xmlns:a16="http://schemas.microsoft.com/office/drawing/2014/main" id="{00000000-0008-0000-0300-000085000000}"/>
            </a:ext>
          </a:extLst>
        </xdr:cNvPr>
        <xdr:cNvSpPr txBox="1"/>
      </xdr:nvSpPr>
      <xdr:spPr>
        <a:xfrm>
          <a:off x="5041900" y="10278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19413</xdr:rowOff>
    </xdr:from>
    <xdr:to>
      <xdr:col>23</xdr:col>
      <xdr:colOff>184150</xdr:colOff>
      <xdr:row>60</xdr:row>
      <xdr:rowOff>121013</xdr:rowOff>
    </xdr:to>
    <xdr:sp macro="" textlink="">
      <xdr:nvSpPr>
        <xdr:cNvPr id="134" name="フローチャート: 判断 133">
          <a:extLst>
            <a:ext uri="{FF2B5EF4-FFF2-40B4-BE49-F238E27FC236}">
              <a16:creationId xmlns:a16="http://schemas.microsoft.com/office/drawing/2014/main" id="{00000000-0008-0000-0300-000086000000}"/>
            </a:ext>
          </a:extLst>
        </xdr:cNvPr>
        <xdr:cNvSpPr/>
      </xdr:nvSpPr>
      <xdr:spPr>
        <a:xfrm>
          <a:off x="4902200" y="1030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57</xdr:row>
      <xdr:rowOff>153670</xdr:rowOff>
    </xdr:from>
    <xdr:to>
      <xdr:col>19</xdr:col>
      <xdr:colOff>133350</xdr:colOff>
      <xdr:row>58</xdr:row>
      <xdr:rowOff>154577</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flipV="1">
          <a:off x="3225800" y="9926320"/>
          <a:ext cx="889000" cy="17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59</xdr:row>
      <xdr:rowOff>59872</xdr:rowOff>
    </xdr:from>
    <xdr:to>
      <xdr:col>19</xdr:col>
      <xdr:colOff>184150</xdr:colOff>
      <xdr:row>59</xdr:row>
      <xdr:rowOff>161472</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064000" y="10175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146249</xdr:rowOff>
    </xdr:from>
    <xdr:ext cx="7366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3733800" y="102617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58</xdr:row>
      <xdr:rowOff>154577</xdr:rowOff>
    </xdr:from>
    <xdr:to>
      <xdr:col>15</xdr:col>
      <xdr:colOff>82550</xdr:colOff>
      <xdr:row>59</xdr:row>
      <xdr:rowOff>86541</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2336800" y="10098677"/>
          <a:ext cx="8890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26307</xdr:rowOff>
    </xdr:from>
    <xdr:to>
      <xdr:col>15</xdr:col>
      <xdr:colOff>133350</xdr:colOff>
      <xdr:row>60</xdr:row>
      <xdr:rowOff>127907</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3175000" y="1031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112684</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2844800" y="103996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86541</xdr:rowOff>
    </xdr:from>
    <xdr:to>
      <xdr:col>11</xdr:col>
      <xdr:colOff>31750</xdr:colOff>
      <xdr:row>59</xdr:row>
      <xdr:rowOff>96883</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1447800" y="10202091"/>
          <a:ext cx="889000" cy="10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67673</xdr:rowOff>
    </xdr:from>
    <xdr:to>
      <xdr:col>11</xdr:col>
      <xdr:colOff>82550</xdr:colOff>
      <xdr:row>60</xdr:row>
      <xdr:rowOff>169273</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22860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154050</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955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43543</xdr:rowOff>
    </xdr:from>
    <xdr:to>
      <xdr:col>7</xdr:col>
      <xdr:colOff>31750</xdr:colOff>
      <xdr:row>60</xdr:row>
      <xdr:rowOff>145143</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1397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129920</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066800" y="1041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58</xdr:row>
      <xdr:rowOff>107224</xdr:rowOff>
    </xdr:from>
    <xdr:to>
      <xdr:col>23</xdr:col>
      <xdr:colOff>184150</xdr:colOff>
      <xdr:row>59</xdr:row>
      <xdr:rowOff>37374</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4902200" y="1005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28501</xdr:rowOff>
    </xdr:from>
    <xdr:ext cx="762000" cy="259045"/>
    <xdr:sp macro="" textlink="">
      <xdr:nvSpPr>
        <xdr:cNvPr id="152" name="財政構造の弾力性該当値テキスト">
          <a:extLst>
            <a:ext uri="{FF2B5EF4-FFF2-40B4-BE49-F238E27FC236}">
              <a16:creationId xmlns:a16="http://schemas.microsoft.com/office/drawing/2014/main" id="{00000000-0008-0000-0300-000098000000}"/>
            </a:ext>
          </a:extLst>
        </xdr:cNvPr>
        <xdr:cNvSpPr txBox="1"/>
      </xdr:nvSpPr>
      <xdr:spPr>
        <a:xfrm>
          <a:off x="5041900" y="9972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57</xdr:row>
      <xdr:rowOff>102870</xdr:rowOff>
    </xdr:from>
    <xdr:to>
      <xdr:col>19</xdr:col>
      <xdr:colOff>184150</xdr:colOff>
      <xdr:row>58</xdr:row>
      <xdr:rowOff>33020</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064000" y="987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56</xdr:row>
      <xdr:rowOff>43197</xdr:rowOff>
    </xdr:from>
    <xdr:ext cx="7366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3733800" y="9644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58</xdr:row>
      <xdr:rowOff>103777</xdr:rowOff>
    </xdr:from>
    <xdr:to>
      <xdr:col>15</xdr:col>
      <xdr:colOff>133350</xdr:colOff>
      <xdr:row>59</xdr:row>
      <xdr:rowOff>33927</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3175000" y="10047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44104</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2844800" y="9816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35741</xdr:rowOff>
    </xdr:from>
    <xdr:to>
      <xdr:col>11</xdr:col>
      <xdr:colOff>82550</xdr:colOff>
      <xdr:row>59</xdr:row>
      <xdr:rowOff>137341</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2286000" y="10151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147518</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955800" y="9920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46083</xdr:rowOff>
    </xdr:from>
    <xdr:to>
      <xdr:col>7</xdr:col>
      <xdr:colOff>31750</xdr:colOff>
      <xdr:row>59</xdr:row>
      <xdr:rowOff>147683</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1397000" y="10161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157860</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066800" y="9930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[236,965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000">
              <a:solidFill>
                <a:schemeClr val="dk1"/>
              </a:solidFill>
              <a:effectLst/>
              <a:latin typeface="+mn-lt"/>
              <a:ea typeface="+mn-ea"/>
              <a:cs typeface="+mn-cs"/>
            </a:rPr>
            <a:t>物件費は、統合中学校用地の埋蔵文化財発掘調査の完了に伴う委託料の減少などにより、対前年度</a:t>
          </a:r>
          <a:r>
            <a:rPr kumimoji="1" lang="en-US" altLang="ja-JP" sz="1000">
              <a:solidFill>
                <a:schemeClr val="dk1"/>
              </a:solidFill>
              <a:effectLst/>
              <a:latin typeface="+mn-lt"/>
              <a:ea typeface="+mn-ea"/>
              <a:cs typeface="+mn-cs"/>
            </a:rPr>
            <a:t>203,366</a:t>
          </a:r>
          <a:r>
            <a:rPr kumimoji="1" lang="ja-JP" altLang="ja-JP" sz="1000">
              <a:solidFill>
                <a:schemeClr val="dk1"/>
              </a:solidFill>
              <a:effectLst/>
              <a:latin typeface="+mn-lt"/>
              <a:ea typeface="+mn-ea"/>
              <a:cs typeface="+mn-cs"/>
            </a:rPr>
            <a:t>千円の減少となった。人件費は、事業費支弁振替などにより、対前年度</a:t>
          </a:r>
          <a:r>
            <a:rPr kumimoji="1" lang="en-US" altLang="ja-JP" sz="1000">
              <a:solidFill>
                <a:schemeClr val="dk1"/>
              </a:solidFill>
              <a:effectLst/>
              <a:latin typeface="+mn-lt"/>
              <a:ea typeface="+mn-ea"/>
              <a:cs typeface="+mn-cs"/>
            </a:rPr>
            <a:t>15,758</a:t>
          </a:r>
          <a:r>
            <a:rPr kumimoji="1" lang="ja-JP" altLang="ja-JP" sz="1000">
              <a:solidFill>
                <a:schemeClr val="dk1"/>
              </a:solidFill>
              <a:effectLst/>
              <a:latin typeface="+mn-lt"/>
              <a:ea typeface="+mn-ea"/>
              <a:cs typeface="+mn-cs"/>
            </a:rPr>
            <a:t>千円の減少となった。</a:t>
          </a:r>
          <a:endParaRPr lang="ja-JP" altLang="ja-JP" sz="1100">
            <a:effectLst/>
          </a:endParaRPr>
        </a:p>
        <a:p>
          <a:r>
            <a:rPr kumimoji="1" lang="ja-JP" altLang="ja-JP" sz="1000">
              <a:solidFill>
                <a:schemeClr val="dk1"/>
              </a:solidFill>
              <a:effectLst/>
              <a:latin typeface="+mn-lt"/>
              <a:ea typeface="+mn-ea"/>
              <a:cs typeface="+mn-cs"/>
            </a:rPr>
            <a:t>　人口減少は進行しており、行政面積が広く人口規模も小さい本市では、一人当たりの決算額が高止まりする傾向にあり全国平均、類似団体平均をともに上回っている。</a:t>
          </a:r>
          <a:br>
            <a:rPr kumimoji="1" lang="ja-JP" altLang="ja-JP" sz="1000">
              <a:solidFill>
                <a:schemeClr val="dk1"/>
              </a:solidFill>
              <a:effectLst/>
              <a:latin typeface="+mn-lt"/>
              <a:ea typeface="+mn-ea"/>
              <a:cs typeface="+mn-cs"/>
            </a:rPr>
          </a:br>
          <a:r>
            <a:rPr kumimoji="1" lang="ja-JP" altLang="ja-JP" sz="1000">
              <a:solidFill>
                <a:schemeClr val="dk1"/>
              </a:solidFill>
              <a:effectLst/>
              <a:latin typeface="+mn-lt"/>
              <a:ea typeface="+mn-ea"/>
              <a:cs typeface="+mn-cs"/>
            </a:rPr>
            <a:t>　今後も行財政改革に継続して取り組み、財政健全化路線を堅持し歳出抑制に努めていく。</a:t>
          </a:r>
          <a:endParaRPr lang="ja-JP" altLang="ja-JP" sz="1100">
            <a:effectLst/>
          </a:endParaRPr>
        </a:p>
      </xdr:txBody>
    </xdr:sp>
    <xdr:clientData/>
  </xdr:twoCellAnchor>
  <xdr:oneCellAnchor>
    <xdr:from>
      <xdr:col>3</xdr:col>
      <xdr:colOff>95250</xdr:colOff>
      <xdr:row>77</xdr:row>
      <xdr:rowOff>6350</xdr:rowOff>
    </xdr:from>
    <xdr:ext cx="349839" cy="225703"/>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0" name="人件費・物件費等の状況グラフ枠">
          <a:extLst>
            <a:ext uri="{FF2B5EF4-FFF2-40B4-BE49-F238E27FC236}">
              <a16:creationId xmlns:a16="http://schemas.microsoft.com/office/drawing/2014/main" id="{00000000-0008-0000-0300-0000BE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60919</xdr:rowOff>
    </xdr:from>
    <xdr:to>
      <xdr:col>23</xdr:col>
      <xdr:colOff>133350</xdr:colOff>
      <xdr:row>88</xdr:row>
      <xdr:rowOff>134113</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flipV="1">
          <a:off x="4953000" y="13948369"/>
          <a:ext cx="0" cy="127334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106190</xdr:rowOff>
    </xdr:from>
    <xdr:ext cx="762000" cy="259045"/>
    <xdr:sp macro="" textlink="">
      <xdr:nvSpPr>
        <xdr:cNvPr id="192" name="人件費・物件費等の状況最小値テキスト">
          <a:extLst>
            <a:ext uri="{FF2B5EF4-FFF2-40B4-BE49-F238E27FC236}">
              <a16:creationId xmlns:a16="http://schemas.microsoft.com/office/drawing/2014/main" id="{00000000-0008-0000-0300-0000C0000000}"/>
            </a:ext>
          </a:extLst>
        </xdr:cNvPr>
        <xdr:cNvSpPr txBox="1"/>
      </xdr:nvSpPr>
      <xdr:spPr>
        <a:xfrm>
          <a:off x="5041900" y="15193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134113</xdr:rowOff>
    </xdr:from>
    <xdr:to>
      <xdr:col>24</xdr:col>
      <xdr:colOff>12700</xdr:colOff>
      <xdr:row>88</xdr:row>
      <xdr:rowOff>134113</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5221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147296</xdr:rowOff>
    </xdr:from>
    <xdr:ext cx="762000" cy="259045"/>
    <xdr:sp macro="" textlink="">
      <xdr:nvSpPr>
        <xdr:cNvPr id="194" name="人件費・物件費等の状況最大値テキスト">
          <a:extLst>
            <a:ext uri="{FF2B5EF4-FFF2-40B4-BE49-F238E27FC236}">
              <a16:creationId xmlns:a16="http://schemas.microsoft.com/office/drawing/2014/main" id="{00000000-0008-0000-0300-0000C2000000}"/>
            </a:ext>
          </a:extLst>
        </xdr:cNvPr>
        <xdr:cNvSpPr txBox="1"/>
      </xdr:nvSpPr>
      <xdr:spPr>
        <a:xfrm>
          <a:off x="5041900" y="136918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60919</xdr:rowOff>
    </xdr:from>
    <xdr:to>
      <xdr:col>24</xdr:col>
      <xdr:colOff>12700</xdr:colOff>
      <xdr:row>81</xdr:row>
      <xdr:rowOff>60919</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864100" y="13948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92740</xdr:rowOff>
    </xdr:from>
    <xdr:to>
      <xdr:col>23</xdr:col>
      <xdr:colOff>133350</xdr:colOff>
      <xdr:row>82</xdr:row>
      <xdr:rowOff>102446</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flipV="1">
          <a:off x="4114800" y="14151640"/>
          <a:ext cx="838200" cy="9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17866</xdr:rowOff>
    </xdr:from>
    <xdr:ext cx="762000" cy="259045"/>
    <xdr:sp macro="" textlink="">
      <xdr:nvSpPr>
        <xdr:cNvPr id="197" name="人件費・物件費等の状況平均値テキスト">
          <a:extLst>
            <a:ext uri="{FF2B5EF4-FFF2-40B4-BE49-F238E27FC236}">
              <a16:creationId xmlns:a16="http://schemas.microsoft.com/office/drawing/2014/main" id="{00000000-0008-0000-0300-0000C5000000}"/>
            </a:ext>
          </a:extLst>
        </xdr:cNvPr>
        <xdr:cNvSpPr txBox="1"/>
      </xdr:nvSpPr>
      <xdr:spPr>
        <a:xfrm>
          <a:off x="5041900" y="139053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213,409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1339</xdr:rowOff>
    </xdr:from>
    <xdr:to>
      <xdr:col>23</xdr:col>
      <xdr:colOff>184150</xdr:colOff>
      <xdr:row>82</xdr:row>
      <xdr:rowOff>102939</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4902200" y="14060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62553</xdr:rowOff>
    </xdr:from>
    <xdr:to>
      <xdr:col>19</xdr:col>
      <xdr:colOff>133350</xdr:colOff>
      <xdr:row>82</xdr:row>
      <xdr:rowOff>102446</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3225800" y="14121453"/>
          <a:ext cx="889000" cy="39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161255</xdr:rowOff>
    </xdr:from>
    <xdr:to>
      <xdr:col>19</xdr:col>
      <xdr:colOff>184150</xdr:colOff>
      <xdr:row>82</xdr:row>
      <xdr:rowOff>91405</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4064000" y="14048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101582</xdr:rowOff>
    </xdr:from>
    <xdr:ext cx="7366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3733800" y="138175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35003</xdr:rowOff>
    </xdr:from>
    <xdr:to>
      <xdr:col>15</xdr:col>
      <xdr:colOff>82550</xdr:colOff>
      <xdr:row>82</xdr:row>
      <xdr:rowOff>62553</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2336800" y="14093903"/>
          <a:ext cx="889000" cy="27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141128</xdr:rowOff>
    </xdr:from>
    <xdr:to>
      <xdr:col>15</xdr:col>
      <xdr:colOff>133350</xdr:colOff>
      <xdr:row>82</xdr:row>
      <xdr:rowOff>71278</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3175000" y="14028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81455</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844800" y="13797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12657</xdr:rowOff>
    </xdr:from>
    <xdr:to>
      <xdr:col>11</xdr:col>
      <xdr:colOff>31750</xdr:colOff>
      <xdr:row>82</xdr:row>
      <xdr:rowOff>35003</xdr:rowOff>
    </xdr:to>
    <xdr:cxnSp macro="">
      <xdr:nvCxnSpPr>
        <xdr:cNvPr id="205" name="直線コネクタ 204">
          <a:extLst>
            <a:ext uri="{FF2B5EF4-FFF2-40B4-BE49-F238E27FC236}">
              <a16:creationId xmlns:a16="http://schemas.microsoft.com/office/drawing/2014/main" id="{00000000-0008-0000-0300-0000CD000000}"/>
            </a:ext>
          </a:extLst>
        </xdr:cNvPr>
        <xdr:cNvCxnSpPr/>
      </xdr:nvCxnSpPr>
      <xdr:spPr>
        <a:xfrm>
          <a:off x="1447800" y="14071557"/>
          <a:ext cx="889000" cy="22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113015</xdr:rowOff>
    </xdr:from>
    <xdr:to>
      <xdr:col>11</xdr:col>
      <xdr:colOff>82550</xdr:colOff>
      <xdr:row>82</xdr:row>
      <xdr:rowOff>43165</xdr:rowOff>
    </xdr:to>
    <xdr:sp macro="" textlink="">
      <xdr:nvSpPr>
        <xdr:cNvPr id="206" name="フローチャート: 判断 205">
          <a:extLst>
            <a:ext uri="{FF2B5EF4-FFF2-40B4-BE49-F238E27FC236}">
              <a16:creationId xmlns:a16="http://schemas.microsoft.com/office/drawing/2014/main" id="{00000000-0008-0000-0300-0000CE000000}"/>
            </a:ext>
          </a:extLst>
        </xdr:cNvPr>
        <xdr:cNvSpPr/>
      </xdr:nvSpPr>
      <xdr:spPr>
        <a:xfrm>
          <a:off x="2286000" y="1400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53342</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955800" y="13769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102119</xdr:rowOff>
    </xdr:from>
    <xdr:to>
      <xdr:col>7</xdr:col>
      <xdr:colOff>31750</xdr:colOff>
      <xdr:row>82</xdr:row>
      <xdr:rowOff>32269</xdr:rowOff>
    </xdr:to>
    <xdr:sp macro="" textlink="">
      <xdr:nvSpPr>
        <xdr:cNvPr id="208" name="フローチャート: 判断 207">
          <a:extLst>
            <a:ext uri="{FF2B5EF4-FFF2-40B4-BE49-F238E27FC236}">
              <a16:creationId xmlns:a16="http://schemas.microsoft.com/office/drawing/2014/main" id="{00000000-0008-0000-0300-0000D0000000}"/>
            </a:ext>
          </a:extLst>
        </xdr:cNvPr>
        <xdr:cNvSpPr/>
      </xdr:nvSpPr>
      <xdr:spPr>
        <a:xfrm>
          <a:off x="1397000" y="13989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42446</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066800" y="137584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41940</xdr:rowOff>
    </xdr:from>
    <xdr:to>
      <xdr:col>23</xdr:col>
      <xdr:colOff>184150</xdr:colOff>
      <xdr:row>82</xdr:row>
      <xdr:rowOff>143540</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4902200" y="1410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14017</xdr:rowOff>
    </xdr:from>
    <xdr:ext cx="762000" cy="259045"/>
    <xdr:sp macro="" textlink="">
      <xdr:nvSpPr>
        <xdr:cNvPr id="216" name="人件費・物件費等の状況該当値テキスト">
          <a:extLst>
            <a:ext uri="{FF2B5EF4-FFF2-40B4-BE49-F238E27FC236}">
              <a16:creationId xmlns:a16="http://schemas.microsoft.com/office/drawing/2014/main" id="{00000000-0008-0000-0300-0000D8000000}"/>
            </a:ext>
          </a:extLst>
        </xdr:cNvPr>
        <xdr:cNvSpPr txBox="1"/>
      </xdr:nvSpPr>
      <xdr:spPr>
        <a:xfrm>
          <a:off x="5041900" y="1407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51646</xdr:rowOff>
    </xdr:from>
    <xdr:to>
      <xdr:col>19</xdr:col>
      <xdr:colOff>184150</xdr:colOff>
      <xdr:row>82</xdr:row>
      <xdr:rowOff>153246</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4064000" y="14110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138023</xdr:rowOff>
    </xdr:from>
    <xdr:ext cx="7366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3733800" y="14196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11753</xdr:rowOff>
    </xdr:from>
    <xdr:to>
      <xdr:col>15</xdr:col>
      <xdr:colOff>133350</xdr:colOff>
      <xdr:row>82</xdr:row>
      <xdr:rowOff>113353</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3175000" y="14070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98130</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2844800" y="141570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155653</xdr:rowOff>
    </xdr:from>
    <xdr:to>
      <xdr:col>11</xdr:col>
      <xdr:colOff>82550</xdr:colOff>
      <xdr:row>82</xdr:row>
      <xdr:rowOff>85803</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2286000" y="14043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70580</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955800" y="141294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133307</xdr:rowOff>
    </xdr:from>
    <xdr:to>
      <xdr:col>7</xdr:col>
      <xdr:colOff>31750</xdr:colOff>
      <xdr:row>82</xdr:row>
      <xdr:rowOff>63457</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1397000" y="14020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48234</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066800" y="14107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ラスパイレス指数は類似団体平均、全国市平均をともに下回っている。</a:t>
          </a:r>
          <a:endParaRPr lang="ja-JP" altLang="ja-JP" sz="1400">
            <a:effectLst/>
          </a:endParaRPr>
        </a:p>
        <a:p>
          <a:r>
            <a:rPr kumimoji="1" lang="ja-JP" altLang="ja-JP" sz="1100">
              <a:solidFill>
                <a:schemeClr val="dk1"/>
              </a:solidFill>
              <a:effectLst/>
              <a:latin typeface="+mn-lt"/>
              <a:ea typeface="+mn-ea"/>
              <a:cs typeface="+mn-cs"/>
            </a:rPr>
            <a:t>今後も定員管理計画に基づき、より一層の給与の適正化に努める。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4234</xdr:rowOff>
    </xdr:from>
    <xdr:to>
      <xdr:col>81</xdr:col>
      <xdr:colOff>44450</xdr:colOff>
      <xdr:row>89</xdr:row>
      <xdr:rowOff>150284</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720234"/>
          <a:ext cx="0" cy="16891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122361</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381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150284</xdr:rowOff>
    </xdr:from>
    <xdr:to>
      <xdr:col>81</xdr:col>
      <xdr:colOff>133350</xdr:colOff>
      <xdr:row>89</xdr:row>
      <xdr:rowOff>150284</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409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90611</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4637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4234</xdr:rowOff>
    </xdr:from>
    <xdr:to>
      <xdr:col>81</xdr:col>
      <xdr:colOff>133350</xdr:colOff>
      <xdr:row>80</xdr:row>
      <xdr:rowOff>4234</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720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2116</xdr:rowOff>
    </xdr:from>
    <xdr:to>
      <xdr:col>81</xdr:col>
      <xdr:colOff>44450</xdr:colOff>
      <xdr:row>84</xdr:row>
      <xdr:rowOff>15522</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6179800" y="14403916"/>
          <a:ext cx="8382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140705</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7139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168628</xdr:rowOff>
    </xdr:from>
    <xdr:to>
      <xdr:col>81</xdr:col>
      <xdr:colOff>95250</xdr:colOff>
      <xdr:row>86</xdr:row>
      <xdr:rowOff>98778</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741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15522</xdr:rowOff>
    </xdr:from>
    <xdr:to>
      <xdr:col>77</xdr:col>
      <xdr:colOff>44450</xdr:colOff>
      <xdr:row>84</xdr:row>
      <xdr:rowOff>95955</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5290800" y="14417322"/>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10584</xdr:rowOff>
    </xdr:from>
    <xdr:to>
      <xdr:col>77</xdr:col>
      <xdr:colOff>95250</xdr:colOff>
      <xdr:row>86</xdr:row>
      <xdr:rowOff>112184</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96961</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8416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95955</xdr:rowOff>
    </xdr:from>
    <xdr:to>
      <xdr:col>72</xdr:col>
      <xdr:colOff>203200</xdr:colOff>
      <xdr:row>84</xdr:row>
      <xdr:rowOff>109361</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4401800" y="14497755"/>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37395</xdr:rowOff>
    </xdr:from>
    <xdr:to>
      <xdr:col>73</xdr:col>
      <xdr:colOff>44450</xdr:colOff>
      <xdr:row>86</xdr:row>
      <xdr:rowOff>138995</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123772</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109361</xdr:rowOff>
    </xdr:from>
    <xdr:to>
      <xdr:col>68</xdr:col>
      <xdr:colOff>152400</xdr:colOff>
      <xdr:row>85</xdr:row>
      <xdr:rowOff>58561</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flipV="1">
          <a:off x="13512800" y="14511161"/>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23989</xdr:rowOff>
    </xdr:from>
    <xdr:to>
      <xdr:col>68</xdr:col>
      <xdr:colOff>203200</xdr:colOff>
      <xdr:row>86</xdr:row>
      <xdr:rowOff>125589</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110366</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855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37395</xdr:rowOff>
    </xdr:from>
    <xdr:to>
      <xdr:col>64</xdr:col>
      <xdr:colOff>152400</xdr:colOff>
      <xdr:row>86</xdr:row>
      <xdr:rowOff>138995</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123772</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122766</xdr:rowOff>
    </xdr:from>
    <xdr:to>
      <xdr:col>81</xdr:col>
      <xdr:colOff>95250</xdr:colOff>
      <xdr:row>84</xdr:row>
      <xdr:rowOff>52916</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353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139293</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198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136172</xdr:rowOff>
    </xdr:from>
    <xdr:to>
      <xdr:col>77</xdr:col>
      <xdr:colOff>95250</xdr:colOff>
      <xdr:row>84</xdr:row>
      <xdr:rowOff>66322</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366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76499</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41353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45155</xdr:rowOff>
    </xdr:from>
    <xdr:to>
      <xdr:col>73</xdr:col>
      <xdr:colOff>44450</xdr:colOff>
      <xdr:row>84</xdr:row>
      <xdr:rowOff>146755</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44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156932</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4215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58561</xdr:rowOff>
    </xdr:from>
    <xdr:to>
      <xdr:col>68</xdr:col>
      <xdr:colOff>203200</xdr:colOff>
      <xdr:row>84</xdr:row>
      <xdr:rowOff>160161</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46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170338</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22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7761</xdr:rowOff>
    </xdr:from>
    <xdr:to>
      <xdr:col>64</xdr:col>
      <xdr:colOff>152400</xdr:colOff>
      <xdr:row>85</xdr:row>
      <xdr:rowOff>109361</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581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119538</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4349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定員管理適正化計画による職員数削減により、平成</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年度以降は</a:t>
          </a:r>
          <a:r>
            <a:rPr kumimoji="1" lang="en-US" altLang="ja-JP" sz="1100">
              <a:solidFill>
                <a:schemeClr val="dk1"/>
              </a:solidFill>
              <a:effectLst/>
              <a:latin typeface="+mn-lt"/>
              <a:ea typeface="+mn-ea"/>
              <a:cs typeface="+mn-cs"/>
            </a:rPr>
            <a:t>250</a:t>
          </a:r>
          <a:r>
            <a:rPr kumimoji="1" lang="ja-JP" altLang="ja-JP" sz="1100">
              <a:solidFill>
                <a:schemeClr val="dk1"/>
              </a:solidFill>
              <a:effectLst/>
              <a:latin typeface="+mn-lt"/>
              <a:ea typeface="+mn-ea"/>
              <a:cs typeface="+mn-cs"/>
            </a:rPr>
            <a:t>名体制で推移しているが、依然として全国平均、類似団体平均を上回っている。　 </a:t>
          </a:r>
          <a:endParaRPr lang="ja-JP" altLang="ja-JP" sz="1400">
            <a:effectLst/>
          </a:endParaRPr>
        </a:p>
        <a:p>
          <a:r>
            <a:rPr kumimoji="1" lang="ja-JP" altLang="ja-JP" sz="1100">
              <a:solidFill>
                <a:schemeClr val="dk1"/>
              </a:solidFill>
              <a:effectLst/>
              <a:latin typeface="+mn-lt"/>
              <a:ea typeface="+mn-ea"/>
              <a:cs typeface="+mn-cs"/>
            </a:rPr>
            <a:t>　 今後も同計画に基づき、適正な定員管理に努めていく。</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4" name="テキスト ボックス 313">
          <a:extLst>
            <a:ext uri="{FF2B5EF4-FFF2-40B4-BE49-F238E27FC236}">
              <a16:creationId xmlns:a16="http://schemas.microsoft.com/office/drawing/2014/main" id="{00000000-0008-0000-0300-00003A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6" name="テキスト ボックス 315">
          <a:extLst>
            <a:ext uri="{FF2B5EF4-FFF2-40B4-BE49-F238E27FC236}">
              <a16:creationId xmlns:a16="http://schemas.microsoft.com/office/drawing/2014/main" id="{00000000-0008-0000-0300-00003C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7" name="定員管理の状況グラフ枠">
          <a:extLst>
            <a:ext uri="{FF2B5EF4-FFF2-40B4-BE49-F238E27FC236}">
              <a16:creationId xmlns:a16="http://schemas.microsoft.com/office/drawing/2014/main" id="{00000000-0008-0000-0300-00003D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28182</xdr:rowOff>
    </xdr:from>
    <xdr:to>
      <xdr:col>81</xdr:col>
      <xdr:colOff>44450</xdr:colOff>
      <xdr:row>67</xdr:row>
      <xdr:rowOff>61625</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flipV="1">
          <a:off x="17018000" y="9972282"/>
          <a:ext cx="0" cy="15764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33702</xdr:rowOff>
    </xdr:from>
    <xdr:ext cx="762000" cy="259045"/>
    <xdr:sp macro="" textlink="">
      <xdr:nvSpPr>
        <xdr:cNvPr id="319" name="定員管理の状況最小値テキスト">
          <a:extLst>
            <a:ext uri="{FF2B5EF4-FFF2-40B4-BE49-F238E27FC236}">
              <a16:creationId xmlns:a16="http://schemas.microsoft.com/office/drawing/2014/main" id="{00000000-0008-0000-0300-00003F010000}"/>
            </a:ext>
          </a:extLst>
        </xdr:cNvPr>
        <xdr:cNvSpPr txBox="1"/>
      </xdr:nvSpPr>
      <xdr:spPr>
        <a:xfrm>
          <a:off x="17106900" y="11520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61625</xdr:rowOff>
    </xdr:from>
    <xdr:to>
      <xdr:col>81</xdr:col>
      <xdr:colOff>133350</xdr:colOff>
      <xdr:row>67</xdr:row>
      <xdr:rowOff>61625</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6929100" y="11548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114559</xdr:rowOff>
    </xdr:from>
    <xdr:ext cx="762000" cy="259045"/>
    <xdr:sp macro="" textlink="">
      <xdr:nvSpPr>
        <xdr:cNvPr id="321" name="定員管理の状況最大値テキスト">
          <a:extLst>
            <a:ext uri="{FF2B5EF4-FFF2-40B4-BE49-F238E27FC236}">
              <a16:creationId xmlns:a16="http://schemas.microsoft.com/office/drawing/2014/main" id="{00000000-0008-0000-0300-000041010000}"/>
            </a:ext>
          </a:extLst>
        </xdr:cNvPr>
        <xdr:cNvSpPr txBox="1"/>
      </xdr:nvSpPr>
      <xdr:spPr>
        <a:xfrm>
          <a:off x="17106900" y="9715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28182</xdr:rowOff>
    </xdr:from>
    <xdr:to>
      <xdr:col>81</xdr:col>
      <xdr:colOff>133350</xdr:colOff>
      <xdr:row>58</xdr:row>
      <xdr:rowOff>28182</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6929100" y="9972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153367</xdr:rowOff>
    </xdr:from>
    <xdr:to>
      <xdr:col>81</xdr:col>
      <xdr:colOff>44450</xdr:colOff>
      <xdr:row>64</xdr:row>
      <xdr:rowOff>54308</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6179800" y="10954717"/>
          <a:ext cx="8382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150844</xdr:rowOff>
    </xdr:from>
    <xdr:ext cx="762000" cy="259045"/>
    <xdr:sp macro="" textlink="">
      <xdr:nvSpPr>
        <xdr:cNvPr id="324" name="定員管理の状況平均値テキスト">
          <a:extLst>
            <a:ext uri="{FF2B5EF4-FFF2-40B4-BE49-F238E27FC236}">
              <a16:creationId xmlns:a16="http://schemas.microsoft.com/office/drawing/2014/main" id="{00000000-0008-0000-0300-000044010000}"/>
            </a:ext>
          </a:extLst>
        </xdr:cNvPr>
        <xdr:cNvSpPr txBox="1"/>
      </xdr:nvSpPr>
      <xdr:spPr>
        <a:xfrm>
          <a:off x="17106900" y="102663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134317</xdr:rowOff>
    </xdr:from>
    <xdr:to>
      <xdr:col>81</xdr:col>
      <xdr:colOff>95250</xdr:colOff>
      <xdr:row>61</xdr:row>
      <xdr:rowOff>64467</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6967200" y="1042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63</xdr:row>
      <xdr:rowOff>124641</xdr:rowOff>
    </xdr:from>
    <xdr:to>
      <xdr:col>77</xdr:col>
      <xdr:colOff>44450</xdr:colOff>
      <xdr:row>63</xdr:row>
      <xdr:rowOff>153367</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5290800" y="10925991"/>
          <a:ext cx="889000" cy="2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123976</xdr:rowOff>
    </xdr:from>
    <xdr:to>
      <xdr:col>77</xdr:col>
      <xdr:colOff>95250</xdr:colOff>
      <xdr:row>61</xdr:row>
      <xdr:rowOff>54126</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6129000" y="10410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64303</xdr:rowOff>
    </xdr:from>
    <xdr:ext cx="7366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5798800" y="10179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63</xdr:row>
      <xdr:rowOff>105108</xdr:rowOff>
    </xdr:from>
    <xdr:to>
      <xdr:col>72</xdr:col>
      <xdr:colOff>203200</xdr:colOff>
      <xdr:row>63</xdr:row>
      <xdr:rowOff>124641</xdr:rowOff>
    </xdr:to>
    <xdr:cxnSp macro="">
      <xdr:nvCxnSpPr>
        <xdr:cNvPr id="329" name="直線コネクタ 328">
          <a:extLst>
            <a:ext uri="{FF2B5EF4-FFF2-40B4-BE49-F238E27FC236}">
              <a16:creationId xmlns:a16="http://schemas.microsoft.com/office/drawing/2014/main" id="{00000000-0008-0000-0300-000049010000}"/>
            </a:ext>
          </a:extLst>
        </xdr:cNvPr>
        <xdr:cNvCxnSpPr/>
      </xdr:nvCxnSpPr>
      <xdr:spPr>
        <a:xfrm>
          <a:off x="14401800" y="10906458"/>
          <a:ext cx="889000" cy="19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84909</xdr:rowOff>
    </xdr:from>
    <xdr:to>
      <xdr:col>73</xdr:col>
      <xdr:colOff>44450</xdr:colOff>
      <xdr:row>61</xdr:row>
      <xdr:rowOff>15059</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5240000" y="10371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25236</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909800" y="10140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63</xdr:row>
      <xdr:rowOff>103959</xdr:rowOff>
    </xdr:from>
    <xdr:to>
      <xdr:col>68</xdr:col>
      <xdr:colOff>152400</xdr:colOff>
      <xdr:row>63</xdr:row>
      <xdr:rowOff>105108</xdr:rowOff>
    </xdr:to>
    <xdr:cxnSp macro="">
      <xdr:nvCxnSpPr>
        <xdr:cNvPr id="332" name="直線コネクタ 331">
          <a:extLst>
            <a:ext uri="{FF2B5EF4-FFF2-40B4-BE49-F238E27FC236}">
              <a16:creationId xmlns:a16="http://schemas.microsoft.com/office/drawing/2014/main" id="{00000000-0008-0000-0300-00004C010000}"/>
            </a:ext>
          </a:extLst>
        </xdr:cNvPr>
        <xdr:cNvCxnSpPr/>
      </xdr:nvCxnSpPr>
      <xdr:spPr>
        <a:xfrm>
          <a:off x="13512800" y="10905309"/>
          <a:ext cx="889000" cy="1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75716</xdr:rowOff>
    </xdr:from>
    <xdr:to>
      <xdr:col>68</xdr:col>
      <xdr:colOff>203200</xdr:colOff>
      <xdr:row>61</xdr:row>
      <xdr:rowOff>5866</xdr:rowOff>
    </xdr:to>
    <xdr:sp macro="" textlink="">
      <xdr:nvSpPr>
        <xdr:cNvPr id="333" name="フローチャート: 判断 332">
          <a:extLst>
            <a:ext uri="{FF2B5EF4-FFF2-40B4-BE49-F238E27FC236}">
              <a16:creationId xmlns:a16="http://schemas.microsoft.com/office/drawing/2014/main" id="{00000000-0008-0000-0300-00004D010000}"/>
            </a:ext>
          </a:extLst>
        </xdr:cNvPr>
        <xdr:cNvSpPr/>
      </xdr:nvSpPr>
      <xdr:spPr>
        <a:xfrm>
          <a:off x="14351000" y="10362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16043</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020800" y="10131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63077</xdr:rowOff>
    </xdr:from>
    <xdr:to>
      <xdr:col>64</xdr:col>
      <xdr:colOff>152400</xdr:colOff>
      <xdr:row>60</xdr:row>
      <xdr:rowOff>164677</xdr:rowOff>
    </xdr:to>
    <xdr:sp macro="" textlink="">
      <xdr:nvSpPr>
        <xdr:cNvPr id="335" name="フローチャート: 判断 334">
          <a:extLst>
            <a:ext uri="{FF2B5EF4-FFF2-40B4-BE49-F238E27FC236}">
              <a16:creationId xmlns:a16="http://schemas.microsoft.com/office/drawing/2014/main" id="{00000000-0008-0000-0300-00004F010000}"/>
            </a:ext>
          </a:extLst>
        </xdr:cNvPr>
        <xdr:cNvSpPr/>
      </xdr:nvSpPr>
      <xdr:spPr>
        <a:xfrm>
          <a:off x="13462000" y="10350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3404</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131800" y="10118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64</xdr:row>
      <xdr:rowOff>3508</xdr:rowOff>
    </xdr:from>
    <xdr:to>
      <xdr:col>81</xdr:col>
      <xdr:colOff>95250</xdr:colOff>
      <xdr:row>64</xdr:row>
      <xdr:rowOff>105108</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6967200" y="10976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63</xdr:row>
      <xdr:rowOff>147035</xdr:rowOff>
    </xdr:from>
    <xdr:ext cx="762000" cy="259045"/>
    <xdr:sp macro="" textlink="">
      <xdr:nvSpPr>
        <xdr:cNvPr id="343" name="定員管理の状況該当値テキスト">
          <a:extLst>
            <a:ext uri="{FF2B5EF4-FFF2-40B4-BE49-F238E27FC236}">
              <a16:creationId xmlns:a16="http://schemas.microsoft.com/office/drawing/2014/main" id="{00000000-0008-0000-0300-000057010000}"/>
            </a:ext>
          </a:extLst>
        </xdr:cNvPr>
        <xdr:cNvSpPr txBox="1"/>
      </xdr:nvSpPr>
      <xdr:spPr>
        <a:xfrm>
          <a:off x="17106900" y="10948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63</xdr:row>
      <xdr:rowOff>102567</xdr:rowOff>
    </xdr:from>
    <xdr:to>
      <xdr:col>77</xdr:col>
      <xdr:colOff>95250</xdr:colOff>
      <xdr:row>64</xdr:row>
      <xdr:rowOff>32717</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6129000" y="10903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64</xdr:row>
      <xdr:rowOff>17494</xdr:rowOff>
    </xdr:from>
    <xdr:ext cx="7366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798800" y="109902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63</xdr:row>
      <xdr:rowOff>73841</xdr:rowOff>
    </xdr:from>
    <xdr:to>
      <xdr:col>73</xdr:col>
      <xdr:colOff>44450</xdr:colOff>
      <xdr:row>64</xdr:row>
      <xdr:rowOff>3991</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5240000" y="1087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160218</xdr:rowOff>
    </xdr:from>
    <xdr:ext cx="762000" cy="25904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4909800" y="109615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63</xdr:row>
      <xdr:rowOff>54308</xdr:rowOff>
    </xdr:from>
    <xdr:to>
      <xdr:col>68</xdr:col>
      <xdr:colOff>203200</xdr:colOff>
      <xdr:row>63</xdr:row>
      <xdr:rowOff>155908</xdr:rowOff>
    </xdr:to>
    <xdr:sp macro="" textlink="">
      <xdr:nvSpPr>
        <xdr:cNvPr id="348" name="楕円 347">
          <a:extLst>
            <a:ext uri="{FF2B5EF4-FFF2-40B4-BE49-F238E27FC236}">
              <a16:creationId xmlns:a16="http://schemas.microsoft.com/office/drawing/2014/main" id="{00000000-0008-0000-0300-00005C010000}"/>
            </a:ext>
          </a:extLst>
        </xdr:cNvPr>
        <xdr:cNvSpPr/>
      </xdr:nvSpPr>
      <xdr:spPr>
        <a:xfrm>
          <a:off x="14351000" y="10855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63</xdr:row>
      <xdr:rowOff>140685</xdr:rowOff>
    </xdr:from>
    <xdr:ext cx="762000" cy="259045"/>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4020800" y="109420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63</xdr:row>
      <xdr:rowOff>53159</xdr:rowOff>
    </xdr:from>
    <xdr:to>
      <xdr:col>64</xdr:col>
      <xdr:colOff>152400</xdr:colOff>
      <xdr:row>63</xdr:row>
      <xdr:rowOff>154759</xdr:rowOff>
    </xdr:to>
    <xdr:sp macro="" textlink="">
      <xdr:nvSpPr>
        <xdr:cNvPr id="350" name="楕円 349">
          <a:extLst>
            <a:ext uri="{FF2B5EF4-FFF2-40B4-BE49-F238E27FC236}">
              <a16:creationId xmlns:a16="http://schemas.microsoft.com/office/drawing/2014/main" id="{00000000-0008-0000-0300-00005E010000}"/>
            </a:ext>
          </a:extLst>
        </xdr:cNvPr>
        <xdr:cNvSpPr/>
      </xdr:nvSpPr>
      <xdr:spPr>
        <a:xfrm>
          <a:off x="13462000" y="10854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63</xdr:row>
      <xdr:rowOff>139536</xdr:rowOff>
    </xdr:from>
    <xdr:ext cx="762000" cy="259045"/>
    <xdr:sp macro="" textlink="">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3131800" y="10940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3" name="正方形/長方形 362">
          <a:extLst>
            <a:ext uri="{FF2B5EF4-FFF2-40B4-BE49-F238E27FC236}">
              <a16:creationId xmlns:a16="http://schemas.microsoft.com/office/drawing/2014/main" id="{00000000-0008-0000-0300-00006B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900">
              <a:solidFill>
                <a:schemeClr val="dk1"/>
              </a:solidFill>
              <a:effectLst/>
              <a:latin typeface="+mn-lt"/>
              <a:ea typeface="+mn-ea"/>
              <a:cs typeface="+mn-cs"/>
            </a:rPr>
            <a:t>　</a:t>
          </a:r>
          <a:r>
            <a:rPr kumimoji="1" lang="ja-JP" altLang="ja-JP" sz="900">
              <a:solidFill>
                <a:schemeClr val="dk1"/>
              </a:solidFill>
              <a:effectLst/>
              <a:latin typeface="+mn-lt"/>
              <a:ea typeface="+mn-ea"/>
              <a:cs typeface="+mn-cs"/>
            </a:rPr>
            <a:t>平成</a:t>
          </a:r>
          <a:r>
            <a:rPr kumimoji="1" lang="en-US" altLang="ja-JP" sz="900">
              <a:solidFill>
                <a:schemeClr val="dk1"/>
              </a:solidFill>
              <a:effectLst/>
              <a:latin typeface="+mn-lt"/>
              <a:ea typeface="+mn-ea"/>
              <a:cs typeface="+mn-cs"/>
            </a:rPr>
            <a:t>2</a:t>
          </a:r>
          <a:r>
            <a:rPr kumimoji="1" lang="ja-JP" altLang="ja-JP" sz="900">
              <a:solidFill>
                <a:schemeClr val="dk1"/>
              </a:solidFill>
              <a:effectLst/>
              <a:latin typeface="+mn-lt"/>
              <a:ea typeface="+mn-ea"/>
              <a:cs typeface="+mn-cs"/>
            </a:rPr>
            <a:t>～</a:t>
          </a:r>
          <a:r>
            <a:rPr kumimoji="1" lang="en-US" altLang="ja-JP" sz="900">
              <a:solidFill>
                <a:schemeClr val="dk1"/>
              </a:solidFill>
              <a:effectLst/>
              <a:latin typeface="+mn-lt"/>
              <a:ea typeface="+mn-ea"/>
              <a:cs typeface="+mn-cs"/>
            </a:rPr>
            <a:t>10</a:t>
          </a:r>
          <a:r>
            <a:rPr kumimoji="1" lang="ja-JP" altLang="ja-JP" sz="900">
              <a:solidFill>
                <a:schemeClr val="dk1"/>
              </a:solidFill>
              <a:effectLst/>
              <a:latin typeface="+mn-lt"/>
              <a:ea typeface="+mn-ea"/>
              <a:cs typeface="+mn-cs"/>
            </a:rPr>
            <a:t>年頃にかけ、国の景気対策と連動する形で立ち遅れていた多くの生活基盤整備を積極的に実施して多額の市債を発行したことで公債費が増大し、平成</a:t>
          </a:r>
          <a:r>
            <a:rPr kumimoji="1" lang="en-US" altLang="ja-JP" sz="900">
              <a:solidFill>
                <a:schemeClr val="dk1"/>
              </a:solidFill>
              <a:effectLst/>
              <a:latin typeface="+mn-lt"/>
              <a:ea typeface="+mn-ea"/>
              <a:cs typeface="+mn-cs"/>
            </a:rPr>
            <a:t>20</a:t>
          </a:r>
          <a:r>
            <a:rPr kumimoji="1" lang="ja-JP" altLang="ja-JP" sz="900">
              <a:solidFill>
                <a:schemeClr val="dk1"/>
              </a:solidFill>
              <a:effectLst/>
              <a:latin typeface="+mn-lt"/>
              <a:ea typeface="+mn-ea"/>
              <a:cs typeface="+mn-cs"/>
            </a:rPr>
            <a:t>年度決算において早期健全化団体となったが、平成</a:t>
          </a:r>
          <a:r>
            <a:rPr kumimoji="1" lang="en-US" altLang="ja-JP" sz="900">
              <a:solidFill>
                <a:schemeClr val="dk1"/>
              </a:solidFill>
              <a:effectLst/>
              <a:latin typeface="+mn-lt"/>
              <a:ea typeface="+mn-ea"/>
              <a:cs typeface="+mn-cs"/>
            </a:rPr>
            <a:t>15</a:t>
          </a:r>
          <a:r>
            <a:rPr kumimoji="1" lang="ja-JP" altLang="ja-JP" sz="900">
              <a:solidFill>
                <a:schemeClr val="dk1"/>
              </a:solidFill>
              <a:effectLst/>
              <a:latin typeface="+mn-lt"/>
              <a:ea typeface="+mn-ea"/>
              <a:cs typeface="+mn-cs"/>
            </a:rPr>
            <a:t>年度から取り組んできた行財政改革の効果により、翌年度には同団体を脱却した。以降も実質公債費比率は着実に改善しているが、平成</a:t>
          </a:r>
          <a:r>
            <a:rPr kumimoji="1" lang="en-US" altLang="ja-JP" sz="900">
              <a:solidFill>
                <a:schemeClr val="dk1"/>
              </a:solidFill>
              <a:effectLst/>
              <a:latin typeface="+mn-lt"/>
              <a:ea typeface="+mn-ea"/>
              <a:cs typeface="+mn-cs"/>
            </a:rPr>
            <a:t>30</a:t>
          </a:r>
          <a:r>
            <a:rPr kumimoji="1" lang="ja-JP" altLang="ja-JP" sz="900">
              <a:solidFill>
                <a:schemeClr val="dk1"/>
              </a:solidFill>
              <a:effectLst/>
              <a:latin typeface="+mn-lt"/>
              <a:ea typeface="+mn-ea"/>
              <a:cs typeface="+mn-cs"/>
            </a:rPr>
            <a:t>年</a:t>
          </a:r>
          <a:r>
            <a:rPr kumimoji="1" lang="en-US" altLang="ja-JP" sz="900">
              <a:solidFill>
                <a:schemeClr val="dk1"/>
              </a:solidFill>
              <a:effectLst/>
              <a:latin typeface="+mn-lt"/>
              <a:ea typeface="+mn-ea"/>
              <a:cs typeface="+mn-cs"/>
            </a:rPr>
            <a:t>7</a:t>
          </a:r>
          <a:r>
            <a:rPr kumimoji="1" lang="ja-JP" altLang="ja-JP" sz="900">
              <a:solidFill>
                <a:schemeClr val="dk1"/>
              </a:solidFill>
              <a:effectLst/>
              <a:latin typeface="+mn-lt"/>
              <a:ea typeface="+mn-ea"/>
              <a:cs typeface="+mn-cs"/>
            </a:rPr>
            <a:t>月豪雨対応では多額の災害復旧費を要し、市庁舎建設や統合中学校建設など大型事業が進行していることから多額の市債発行が見込まれており、将来的には実質公債費比率の悪化を見込んでいる。</a:t>
          </a:r>
          <a:endParaRPr lang="ja-JP" altLang="ja-JP" sz="1050">
            <a:effectLst/>
          </a:endParaRPr>
        </a:p>
        <a:p>
          <a:r>
            <a:rPr kumimoji="1" lang="ja-JP" altLang="ja-JP" sz="900">
              <a:solidFill>
                <a:schemeClr val="dk1"/>
              </a:solidFill>
              <a:effectLst/>
              <a:latin typeface="+mn-lt"/>
              <a:ea typeface="+mn-ea"/>
              <a:cs typeface="+mn-cs"/>
            </a:rPr>
            <a:t>　 今後も公債費負担適正化計画に基づく適正な市債管理を行い、将来負担の抑制と財政の健全化に取り組んでいく。</a:t>
          </a:r>
          <a:endParaRPr lang="ja-JP" altLang="ja-JP" sz="1050">
            <a:effectLst/>
          </a:endParaRPr>
        </a:p>
      </xdr:txBody>
    </xdr:sp>
    <xdr:clientData/>
  </xdr:twoCellAnchor>
  <xdr:oneCellAnchor>
    <xdr:from>
      <xdr:col>61</xdr:col>
      <xdr:colOff>6350</xdr:colOff>
      <xdr:row>32</xdr:row>
      <xdr:rowOff>101600</xdr:rowOff>
    </xdr:from>
    <xdr:ext cx="298543" cy="225703"/>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5" name="テキスト ボックス 374">
          <a:extLst>
            <a:ext uri="{FF2B5EF4-FFF2-40B4-BE49-F238E27FC236}">
              <a16:creationId xmlns:a16="http://schemas.microsoft.com/office/drawing/2014/main" id="{00000000-0008-0000-0300-000077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7" name="テキスト ボックス 376">
          <a:extLst>
            <a:ext uri="{FF2B5EF4-FFF2-40B4-BE49-F238E27FC236}">
              <a16:creationId xmlns:a16="http://schemas.microsoft.com/office/drawing/2014/main" id="{00000000-0008-0000-0300-000079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9" name="公債費負担の状況グラフ枠">
          <a:extLst>
            <a:ext uri="{FF2B5EF4-FFF2-40B4-BE49-F238E27FC236}">
              <a16:creationId xmlns:a16="http://schemas.microsoft.com/office/drawing/2014/main" id="{00000000-0008-0000-0300-00007B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81386</xdr:rowOff>
    </xdr:from>
    <xdr:to>
      <xdr:col>81</xdr:col>
      <xdr:colOff>44450</xdr:colOff>
      <xdr:row>43</xdr:row>
      <xdr:rowOff>163619</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7018000" y="6082136"/>
          <a:ext cx="0" cy="14538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135696</xdr:rowOff>
    </xdr:from>
    <xdr:ext cx="762000" cy="259045"/>
    <xdr:sp macro="" textlink="">
      <xdr:nvSpPr>
        <xdr:cNvPr id="381" name="公債費負担の状況最小値テキスト">
          <a:extLst>
            <a:ext uri="{FF2B5EF4-FFF2-40B4-BE49-F238E27FC236}">
              <a16:creationId xmlns:a16="http://schemas.microsoft.com/office/drawing/2014/main" id="{00000000-0008-0000-0300-00007D010000}"/>
            </a:ext>
          </a:extLst>
        </xdr:cNvPr>
        <xdr:cNvSpPr txBox="1"/>
      </xdr:nvSpPr>
      <xdr:spPr>
        <a:xfrm>
          <a:off x="17106900" y="7508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163619</xdr:rowOff>
    </xdr:from>
    <xdr:to>
      <xdr:col>81</xdr:col>
      <xdr:colOff>133350</xdr:colOff>
      <xdr:row>43</xdr:row>
      <xdr:rowOff>163619</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6929100" y="7535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167763</xdr:rowOff>
    </xdr:from>
    <xdr:ext cx="762000" cy="259045"/>
    <xdr:sp macro="" textlink="">
      <xdr:nvSpPr>
        <xdr:cNvPr id="383" name="公債費負担の状況最大値テキスト">
          <a:extLst>
            <a:ext uri="{FF2B5EF4-FFF2-40B4-BE49-F238E27FC236}">
              <a16:creationId xmlns:a16="http://schemas.microsoft.com/office/drawing/2014/main" id="{00000000-0008-0000-0300-00007F010000}"/>
            </a:ext>
          </a:extLst>
        </xdr:cNvPr>
        <xdr:cNvSpPr txBox="1"/>
      </xdr:nvSpPr>
      <xdr:spPr>
        <a:xfrm>
          <a:off x="17106900" y="5825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81386</xdr:rowOff>
    </xdr:from>
    <xdr:to>
      <xdr:col>81</xdr:col>
      <xdr:colOff>133350</xdr:colOff>
      <xdr:row>35</xdr:row>
      <xdr:rowOff>81386</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6929100" y="6082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117052</xdr:rowOff>
    </xdr:from>
    <xdr:to>
      <xdr:col>81</xdr:col>
      <xdr:colOff>44450</xdr:colOff>
      <xdr:row>36</xdr:row>
      <xdr:rowOff>127106</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6179800" y="6289252"/>
          <a:ext cx="838200" cy="1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108708</xdr:rowOff>
    </xdr:from>
    <xdr:ext cx="762000" cy="259045"/>
    <xdr:sp macro="" textlink="">
      <xdr:nvSpPr>
        <xdr:cNvPr id="386" name="公債費負担の状況平均値テキスト">
          <a:extLst>
            <a:ext uri="{FF2B5EF4-FFF2-40B4-BE49-F238E27FC236}">
              <a16:creationId xmlns:a16="http://schemas.microsoft.com/office/drawing/2014/main" id="{00000000-0008-0000-0300-000082010000}"/>
            </a:ext>
          </a:extLst>
        </xdr:cNvPr>
        <xdr:cNvSpPr txBox="1"/>
      </xdr:nvSpPr>
      <xdr:spPr>
        <a:xfrm>
          <a:off x="17106900" y="62809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136631</xdr:rowOff>
    </xdr:from>
    <xdr:to>
      <xdr:col>81</xdr:col>
      <xdr:colOff>95250</xdr:colOff>
      <xdr:row>37</xdr:row>
      <xdr:rowOff>66781</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69672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127106</xdr:rowOff>
    </xdr:from>
    <xdr:to>
      <xdr:col>77</xdr:col>
      <xdr:colOff>44450</xdr:colOff>
      <xdr:row>36</xdr:row>
      <xdr:rowOff>143192</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5290800" y="6299306"/>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136631</xdr:rowOff>
    </xdr:from>
    <xdr:to>
      <xdr:col>77</xdr:col>
      <xdr:colOff>95250</xdr:colOff>
      <xdr:row>37</xdr:row>
      <xdr:rowOff>66781</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6129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51558</xdr:rowOff>
    </xdr:from>
    <xdr:ext cx="7366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798800" y="63952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143192</xdr:rowOff>
    </xdr:from>
    <xdr:to>
      <xdr:col>72</xdr:col>
      <xdr:colOff>203200</xdr:colOff>
      <xdr:row>36</xdr:row>
      <xdr:rowOff>157268</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flipV="1">
          <a:off x="14401800" y="6315392"/>
          <a:ext cx="8890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142663</xdr:rowOff>
    </xdr:from>
    <xdr:to>
      <xdr:col>73</xdr:col>
      <xdr:colOff>44450</xdr:colOff>
      <xdr:row>37</xdr:row>
      <xdr:rowOff>72813</xdr:rowOff>
    </xdr:to>
    <xdr:sp macro=""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52400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57590</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909800" y="6401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157268</xdr:rowOff>
    </xdr:from>
    <xdr:to>
      <xdr:col>68</xdr:col>
      <xdr:colOff>152400</xdr:colOff>
      <xdr:row>36</xdr:row>
      <xdr:rowOff>159279</xdr:rowOff>
    </xdr:to>
    <xdr:cxnSp macro="">
      <xdr:nvCxnSpPr>
        <xdr:cNvPr id="394" name="直線コネクタ 393">
          <a:extLst>
            <a:ext uri="{FF2B5EF4-FFF2-40B4-BE49-F238E27FC236}">
              <a16:creationId xmlns:a16="http://schemas.microsoft.com/office/drawing/2014/main" id="{00000000-0008-0000-0300-00008A010000}"/>
            </a:ext>
          </a:extLst>
        </xdr:cNvPr>
        <xdr:cNvCxnSpPr/>
      </xdr:nvCxnSpPr>
      <xdr:spPr>
        <a:xfrm flipV="1">
          <a:off x="13512800" y="6329468"/>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148696</xdr:rowOff>
    </xdr:from>
    <xdr:to>
      <xdr:col>68</xdr:col>
      <xdr:colOff>203200</xdr:colOff>
      <xdr:row>37</xdr:row>
      <xdr:rowOff>78846</xdr:rowOff>
    </xdr:to>
    <xdr:sp macro="" textlink="">
      <xdr:nvSpPr>
        <xdr:cNvPr id="395" name="フローチャート: 判断 394">
          <a:extLst>
            <a:ext uri="{FF2B5EF4-FFF2-40B4-BE49-F238E27FC236}">
              <a16:creationId xmlns:a16="http://schemas.microsoft.com/office/drawing/2014/main" id="{00000000-0008-0000-0300-00008B010000}"/>
            </a:ext>
          </a:extLst>
        </xdr:cNvPr>
        <xdr:cNvSpPr/>
      </xdr:nvSpPr>
      <xdr:spPr>
        <a:xfrm>
          <a:off x="143510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63623</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020800" y="6407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150707</xdr:rowOff>
    </xdr:from>
    <xdr:to>
      <xdr:col>64</xdr:col>
      <xdr:colOff>152400</xdr:colOff>
      <xdr:row>37</xdr:row>
      <xdr:rowOff>80857</xdr:rowOff>
    </xdr:to>
    <xdr:sp macro="" textlink="">
      <xdr:nvSpPr>
        <xdr:cNvPr id="397" name="フローチャート: 判断 396">
          <a:extLst>
            <a:ext uri="{FF2B5EF4-FFF2-40B4-BE49-F238E27FC236}">
              <a16:creationId xmlns:a16="http://schemas.microsoft.com/office/drawing/2014/main" id="{00000000-0008-0000-0300-00008D010000}"/>
            </a:ext>
          </a:extLst>
        </xdr:cNvPr>
        <xdr:cNvSpPr/>
      </xdr:nvSpPr>
      <xdr:spPr>
        <a:xfrm>
          <a:off x="134620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65634</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131800" y="6409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66252</xdr:rowOff>
    </xdr:from>
    <xdr:to>
      <xdr:col>81</xdr:col>
      <xdr:colOff>95250</xdr:colOff>
      <xdr:row>36</xdr:row>
      <xdr:rowOff>167852</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6967200" y="6238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82779</xdr:rowOff>
    </xdr:from>
    <xdr:ext cx="762000" cy="259045"/>
    <xdr:sp macro="" textlink="">
      <xdr:nvSpPr>
        <xdr:cNvPr id="405" name="公債費負担の状況該当値テキスト">
          <a:extLst>
            <a:ext uri="{FF2B5EF4-FFF2-40B4-BE49-F238E27FC236}">
              <a16:creationId xmlns:a16="http://schemas.microsoft.com/office/drawing/2014/main" id="{00000000-0008-0000-0300-000095010000}"/>
            </a:ext>
          </a:extLst>
        </xdr:cNvPr>
        <xdr:cNvSpPr txBox="1"/>
      </xdr:nvSpPr>
      <xdr:spPr>
        <a:xfrm>
          <a:off x="17106900" y="6083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76306</xdr:rowOff>
    </xdr:from>
    <xdr:to>
      <xdr:col>77</xdr:col>
      <xdr:colOff>95250</xdr:colOff>
      <xdr:row>37</xdr:row>
      <xdr:rowOff>6456</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6129000" y="6248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16633</xdr:rowOff>
    </xdr:from>
    <xdr:ext cx="7366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798800" y="60173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92392</xdr:rowOff>
    </xdr:from>
    <xdr:to>
      <xdr:col>73</xdr:col>
      <xdr:colOff>44450</xdr:colOff>
      <xdr:row>37</xdr:row>
      <xdr:rowOff>22542</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5240000" y="6264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32719</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4909800" y="6033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106468</xdr:rowOff>
    </xdr:from>
    <xdr:to>
      <xdr:col>68</xdr:col>
      <xdr:colOff>203200</xdr:colOff>
      <xdr:row>37</xdr:row>
      <xdr:rowOff>36618</xdr:rowOff>
    </xdr:to>
    <xdr:sp macro="" textlink="">
      <xdr:nvSpPr>
        <xdr:cNvPr id="410" name="楕円 409">
          <a:extLst>
            <a:ext uri="{FF2B5EF4-FFF2-40B4-BE49-F238E27FC236}">
              <a16:creationId xmlns:a16="http://schemas.microsoft.com/office/drawing/2014/main" id="{00000000-0008-0000-0300-00009A010000}"/>
            </a:ext>
          </a:extLst>
        </xdr:cNvPr>
        <xdr:cNvSpPr/>
      </xdr:nvSpPr>
      <xdr:spPr>
        <a:xfrm>
          <a:off x="14351000" y="6278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46795</xdr:rowOff>
    </xdr:from>
    <xdr:ext cx="762000" cy="259045"/>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4020800" y="6047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108479</xdr:rowOff>
    </xdr:from>
    <xdr:to>
      <xdr:col>64</xdr:col>
      <xdr:colOff>152400</xdr:colOff>
      <xdr:row>37</xdr:row>
      <xdr:rowOff>38629</xdr:rowOff>
    </xdr:to>
    <xdr:sp macro="" textlink="">
      <xdr:nvSpPr>
        <xdr:cNvPr id="412" name="楕円 411">
          <a:extLst>
            <a:ext uri="{FF2B5EF4-FFF2-40B4-BE49-F238E27FC236}">
              <a16:creationId xmlns:a16="http://schemas.microsoft.com/office/drawing/2014/main" id="{00000000-0008-0000-0300-00009C010000}"/>
            </a:ext>
          </a:extLst>
        </xdr:cNvPr>
        <xdr:cNvSpPr/>
      </xdr:nvSpPr>
      <xdr:spPr>
        <a:xfrm>
          <a:off x="13462000" y="6280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48806</xdr:rowOff>
    </xdr:from>
    <xdr:ext cx="762000" cy="259045"/>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3131800" y="6049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3" name="正方形/長方形 422">
          <a:extLst>
            <a:ext uri="{FF2B5EF4-FFF2-40B4-BE49-F238E27FC236}">
              <a16:creationId xmlns:a16="http://schemas.microsoft.com/office/drawing/2014/main" id="{00000000-0008-0000-0300-0000A7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4" name="正方形/長方形 423">
          <a:extLst>
            <a:ext uri="{FF2B5EF4-FFF2-40B4-BE49-F238E27FC236}">
              <a16:creationId xmlns:a16="http://schemas.microsoft.com/office/drawing/2014/main" id="{00000000-0008-0000-0300-0000A8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5" name="正方形/長方形 424">
          <a:extLst>
            <a:ext uri="{FF2B5EF4-FFF2-40B4-BE49-F238E27FC236}">
              <a16:creationId xmlns:a16="http://schemas.microsoft.com/office/drawing/2014/main" id="{00000000-0008-0000-0300-0000A9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solidFill>
                <a:schemeClr val="dk1"/>
              </a:solidFill>
              <a:effectLst/>
              <a:latin typeface="+mn-lt"/>
              <a:ea typeface="+mn-ea"/>
              <a:cs typeface="+mn-cs"/>
            </a:rPr>
            <a:t>　</a:t>
          </a:r>
          <a:r>
            <a:rPr kumimoji="1" lang="ja-JP" altLang="ja-JP" sz="1000">
              <a:solidFill>
                <a:schemeClr val="dk1"/>
              </a:solidFill>
              <a:effectLst/>
              <a:latin typeface="+mn-lt"/>
              <a:ea typeface="+mn-ea"/>
              <a:cs typeface="+mn-cs"/>
            </a:rPr>
            <a:t>今後見込まれる大型事業への対応や将来負担の軽減を図るため、施設整備基金等へ積み立てを継続実施したことや市債残高に対する基準財政需要額算入見込額の増などにより、充当財源等が増加したことが比率を改善させる要因となっている。</a:t>
          </a:r>
          <a:endParaRPr lang="ja-JP" altLang="ja-JP" sz="1100">
            <a:effectLst/>
          </a:endParaRPr>
        </a:p>
        <a:p>
          <a:r>
            <a:rPr kumimoji="1" lang="ja-JP" altLang="ja-JP" sz="1000">
              <a:solidFill>
                <a:schemeClr val="dk1"/>
              </a:solidFill>
              <a:effectLst/>
              <a:latin typeface="+mn-lt"/>
              <a:ea typeface="+mn-ea"/>
              <a:cs typeface="+mn-cs"/>
            </a:rPr>
            <a:t>　 平成</a:t>
          </a:r>
          <a:r>
            <a:rPr kumimoji="1" lang="en-US" altLang="ja-JP" sz="1000">
              <a:solidFill>
                <a:schemeClr val="dk1"/>
              </a:solidFill>
              <a:effectLst/>
              <a:latin typeface="+mn-lt"/>
              <a:ea typeface="+mn-ea"/>
              <a:cs typeface="+mn-cs"/>
            </a:rPr>
            <a:t>15</a:t>
          </a:r>
          <a:r>
            <a:rPr kumimoji="1" lang="ja-JP" altLang="ja-JP" sz="1000">
              <a:solidFill>
                <a:schemeClr val="dk1"/>
              </a:solidFill>
              <a:effectLst/>
              <a:latin typeface="+mn-lt"/>
              <a:ea typeface="+mn-ea"/>
              <a:cs typeface="+mn-cs"/>
            </a:rPr>
            <a:t>年から</a:t>
          </a:r>
          <a:r>
            <a:rPr kumimoji="1" lang="en-US" altLang="ja-JP" sz="1000">
              <a:solidFill>
                <a:schemeClr val="dk1"/>
              </a:solidFill>
              <a:effectLst/>
              <a:latin typeface="+mn-lt"/>
              <a:ea typeface="+mn-ea"/>
              <a:cs typeface="+mn-cs"/>
            </a:rPr>
            <a:t>25</a:t>
          </a:r>
          <a:r>
            <a:rPr kumimoji="1" lang="ja-JP" altLang="ja-JP" sz="1000">
              <a:solidFill>
                <a:schemeClr val="dk1"/>
              </a:solidFill>
              <a:effectLst/>
              <a:latin typeface="+mn-lt"/>
              <a:ea typeface="+mn-ea"/>
              <a:cs typeface="+mn-cs"/>
            </a:rPr>
            <a:t>年にかけて、三次にわたり策定した安芸市財政健全化計画（アクションプラン）に基づく市債発行額の抑制や繰上償還の実施により、市債残高はピーク時の平成</a:t>
          </a:r>
          <a:r>
            <a:rPr kumimoji="1" lang="en-US" altLang="ja-JP" sz="1000">
              <a:solidFill>
                <a:schemeClr val="dk1"/>
              </a:solidFill>
              <a:effectLst/>
              <a:latin typeface="+mn-lt"/>
              <a:ea typeface="+mn-ea"/>
              <a:cs typeface="+mn-cs"/>
            </a:rPr>
            <a:t>14</a:t>
          </a:r>
          <a:r>
            <a:rPr kumimoji="1" lang="ja-JP" altLang="ja-JP" sz="1000">
              <a:solidFill>
                <a:schemeClr val="dk1"/>
              </a:solidFill>
              <a:effectLst/>
              <a:latin typeface="+mn-lt"/>
              <a:ea typeface="+mn-ea"/>
              <a:cs typeface="+mn-cs"/>
            </a:rPr>
            <a:t>年度末</a:t>
          </a:r>
          <a:r>
            <a:rPr kumimoji="1" lang="en-US" altLang="ja-JP" sz="1000">
              <a:solidFill>
                <a:schemeClr val="dk1"/>
              </a:solidFill>
              <a:effectLst/>
              <a:latin typeface="+mn-lt"/>
              <a:ea typeface="+mn-ea"/>
              <a:cs typeface="+mn-cs"/>
            </a:rPr>
            <a:t>239.5</a:t>
          </a:r>
          <a:r>
            <a:rPr kumimoji="1" lang="ja-JP" altLang="ja-JP" sz="1000">
              <a:solidFill>
                <a:schemeClr val="dk1"/>
              </a:solidFill>
              <a:effectLst/>
              <a:latin typeface="+mn-lt"/>
              <a:ea typeface="+mn-ea"/>
              <a:cs typeface="+mn-cs"/>
            </a:rPr>
            <a:t>億円から着実に減少し、令和</a:t>
          </a:r>
          <a:r>
            <a:rPr kumimoji="1" lang="en-US" altLang="ja-JP" sz="1000">
              <a:solidFill>
                <a:schemeClr val="dk1"/>
              </a:solidFill>
              <a:effectLst/>
              <a:latin typeface="+mn-lt"/>
              <a:ea typeface="+mn-ea"/>
              <a:cs typeface="+mn-cs"/>
            </a:rPr>
            <a:t>4</a:t>
          </a:r>
          <a:r>
            <a:rPr kumimoji="1" lang="ja-JP" altLang="ja-JP" sz="1000">
              <a:solidFill>
                <a:schemeClr val="dk1"/>
              </a:solidFill>
              <a:effectLst/>
              <a:latin typeface="+mn-lt"/>
              <a:ea typeface="+mn-ea"/>
              <a:cs typeface="+mn-cs"/>
            </a:rPr>
            <a:t>年度末では約</a:t>
          </a:r>
          <a:r>
            <a:rPr kumimoji="1" lang="en-US" altLang="ja-JP" sz="1000">
              <a:solidFill>
                <a:schemeClr val="dk1"/>
              </a:solidFill>
              <a:effectLst/>
              <a:latin typeface="+mn-lt"/>
              <a:ea typeface="+mn-ea"/>
              <a:cs typeface="+mn-cs"/>
            </a:rPr>
            <a:t>164</a:t>
          </a:r>
          <a:r>
            <a:rPr kumimoji="1" lang="ja-JP" altLang="ja-JP" sz="1000">
              <a:solidFill>
                <a:schemeClr val="dk1"/>
              </a:solidFill>
              <a:effectLst/>
              <a:latin typeface="+mn-lt"/>
              <a:ea typeface="+mn-ea"/>
              <a:cs typeface="+mn-cs"/>
            </a:rPr>
            <a:t>億円となっている。今後も公債費負担適正化計画に基づく適正な市債管理を行い、将来負担の抑制と財政の健全化に取り組んでいく。</a:t>
          </a:r>
          <a:endParaRPr lang="ja-JP" altLang="ja-JP" sz="1100">
            <a:effectLst/>
          </a:endParaRPr>
        </a:p>
      </xdr:txBody>
    </xdr:sp>
    <xdr:clientData/>
  </xdr:twoCellAnchor>
  <xdr:oneCellAnchor>
    <xdr:from>
      <xdr:col>61</xdr:col>
      <xdr:colOff>6350</xdr:colOff>
      <xdr:row>10</xdr:row>
      <xdr:rowOff>63500</xdr:rowOff>
    </xdr:from>
    <xdr:ext cx="298543" cy="225703"/>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6350</xdr:rowOff>
    </xdr:from>
    <xdr:to>
      <xdr:col>85</xdr:col>
      <xdr:colOff>95250</xdr:colOff>
      <xdr:row>22</xdr:row>
      <xdr:rowOff>6350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77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35577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63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0</xdr:rowOff>
    </xdr:from>
    <xdr:to>
      <xdr:col>85</xdr:col>
      <xdr:colOff>95250</xdr:colOff>
      <xdr:row>15</xdr:row>
      <xdr:rowOff>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57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29227</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42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15</xdr:row>
      <xdr:rowOff>0</xdr:rowOff>
    </xdr:from>
    <xdr:to>
      <xdr:col>81</xdr:col>
      <xdr:colOff>44450</xdr:colOff>
      <xdr:row>22</xdr:row>
      <xdr:rowOff>131223</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571750"/>
          <a:ext cx="0" cy="13313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103300</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875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131223</xdr:rowOff>
    </xdr:from>
    <xdr:to>
      <xdr:col>81</xdr:col>
      <xdr:colOff>133350</xdr:colOff>
      <xdr:row>22</xdr:row>
      <xdr:rowOff>131223</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903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86377</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31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15</xdr:row>
      <xdr:rowOff>0</xdr:rowOff>
    </xdr:from>
    <xdr:to>
      <xdr:col>81</xdr:col>
      <xdr:colOff>133350</xdr:colOff>
      <xdr:row>15</xdr:row>
      <xdr:rowOff>0</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57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15</xdr:row>
      <xdr:rowOff>15987</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5877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43910</xdr:rowOff>
    </xdr:from>
    <xdr:to>
      <xdr:col>81</xdr:col>
      <xdr:colOff>95250</xdr:colOff>
      <xdr:row>15</xdr:row>
      <xdr:rowOff>145510</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615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15</xdr:row>
      <xdr:rowOff>101219</xdr:rowOff>
    </xdr:from>
    <xdr:to>
      <xdr:col>77</xdr:col>
      <xdr:colOff>95250</xdr:colOff>
      <xdr:row>16</xdr:row>
      <xdr:rowOff>31369</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672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41546</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4418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16</xdr:row>
      <xdr:rowOff>28099</xdr:rowOff>
    </xdr:from>
    <xdr:to>
      <xdr:col>73</xdr:col>
      <xdr:colOff>44450</xdr:colOff>
      <xdr:row>16</xdr:row>
      <xdr:rowOff>129699</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77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139876</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540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16</xdr:row>
      <xdr:rowOff>73946</xdr:rowOff>
    </xdr:from>
    <xdr:to>
      <xdr:col>68</xdr:col>
      <xdr:colOff>203200</xdr:colOff>
      <xdr:row>17</xdr:row>
      <xdr:rowOff>4096</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81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14273</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58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67310</xdr:rowOff>
    </xdr:from>
    <xdr:to>
      <xdr:col>64</xdr:col>
      <xdr:colOff>152400</xdr:colOff>
      <xdr:row>16</xdr:row>
      <xdr:rowOff>168910</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81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16</xdr:row>
      <xdr:rowOff>153687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89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133921</xdr:rowOff>
    </xdr:from>
    <xdr:to>
      <xdr:col>64</xdr:col>
      <xdr:colOff>152400</xdr:colOff>
      <xdr:row>15</xdr:row>
      <xdr:rowOff>64071</xdr:rowOff>
    </xdr:to>
    <xdr:sp macro="" textlink="">
      <xdr:nvSpPr>
        <xdr:cNvPr id="458" name="楕円 457">
          <a:extLst>
            <a:ext uri="{FF2B5EF4-FFF2-40B4-BE49-F238E27FC236}">
              <a16:creationId xmlns:a16="http://schemas.microsoft.com/office/drawing/2014/main" id="{00000000-0008-0000-0300-0000CA010000}"/>
            </a:ext>
          </a:extLst>
        </xdr:cNvPr>
        <xdr:cNvSpPr/>
      </xdr:nvSpPr>
      <xdr:spPr>
        <a:xfrm>
          <a:off x="13462000" y="2534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74248</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3131800" y="23030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16,235
16,149
317.16
20,081,912
19,000,505
428,138
6,730,951
16,366,361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退職手当の増や地方公務員等共済組合法の改正による会計年度任用職員の共済負担金の増などにより、充当一般財源が対前年度</a:t>
          </a:r>
          <a:r>
            <a:rPr kumimoji="1" lang="en-US" altLang="ja-JP" sz="1100">
              <a:solidFill>
                <a:schemeClr val="dk1"/>
              </a:solidFill>
              <a:effectLst/>
              <a:latin typeface="+mn-lt"/>
              <a:ea typeface="+mn-ea"/>
              <a:cs typeface="+mn-cs"/>
            </a:rPr>
            <a:t>18,101</a:t>
          </a:r>
          <a:r>
            <a:rPr kumimoji="1" lang="ja-JP" altLang="ja-JP" sz="1100">
              <a:solidFill>
                <a:schemeClr val="dk1"/>
              </a:solidFill>
              <a:effectLst/>
              <a:latin typeface="+mn-lt"/>
              <a:ea typeface="+mn-ea"/>
              <a:cs typeface="+mn-cs"/>
            </a:rPr>
            <a:t>千円の増となったことが比率を引き上げている。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31750</xdr:rowOff>
    </xdr:from>
    <xdr:to>
      <xdr:col>24</xdr:col>
      <xdr:colOff>25400</xdr:colOff>
      <xdr:row>41</xdr:row>
      <xdr:rowOff>16510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8960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160037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018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16510</xdr:rowOff>
    </xdr:from>
    <xdr:to>
      <xdr:col>24</xdr:col>
      <xdr:colOff>114300</xdr:colOff>
      <xdr:row>41</xdr:row>
      <xdr:rowOff>16510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45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118127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3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31750</xdr:rowOff>
    </xdr:from>
    <xdr:to>
      <xdr:col>24</xdr:col>
      <xdr:colOff>114300</xdr:colOff>
      <xdr:row>33</xdr:row>
      <xdr:rowOff>31750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89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100330</xdr:rowOff>
    </xdr:from>
    <xdr:to>
      <xdr:col>24</xdr:col>
      <xdr:colOff>25400</xdr:colOff>
      <xdr:row>38</xdr:row>
      <xdr:rowOff>27940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443980"/>
          <a:ext cx="8382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35577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207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19050</xdr:rowOff>
    </xdr:from>
    <xdr:to>
      <xdr:col>24</xdr:col>
      <xdr:colOff>76200</xdr:colOff>
      <xdr:row>37</xdr:row>
      <xdr:rowOff>120650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100330</xdr:rowOff>
    </xdr:from>
    <xdr:to>
      <xdr:col>19</xdr:col>
      <xdr:colOff>187325</xdr:colOff>
      <xdr:row>37</xdr:row>
      <xdr:rowOff>168910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44398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144780</xdr:rowOff>
    </xdr:from>
    <xdr:to>
      <xdr:col>20</xdr:col>
      <xdr:colOff>38100</xdr:colOff>
      <xdr:row>37</xdr:row>
      <xdr:rowOff>74930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85107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85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168910</xdr:rowOff>
    </xdr:from>
    <xdr:to>
      <xdr:col>15</xdr:col>
      <xdr:colOff>98425</xdr:colOff>
      <xdr:row>38</xdr:row>
      <xdr:rowOff>20320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5125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72390</xdr:rowOff>
    </xdr:from>
    <xdr:to>
      <xdr:col>15</xdr:col>
      <xdr:colOff>149225</xdr:colOff>
      <xdr:row>38</xdr:row>
      <xdr:rowOff>2540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416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12717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18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20320</xdr:rowOff>
    </xdr:from>
    <xdr:to>
      <xdr:col>11</xdr:col>
      <xdr:colOff>9525</xdr:colOff>
      <xdr:row>38</xdr:row>
      <xdr:rowOff>73660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53542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137160</xdr:rowOff>
    </xdr:from>
    <xdr:to>
      <xdr:col>11</xdr:col>
      <xdr:colOff>60325</xdr:colOff>
      <xdr:row>37</xdr:row>
      <xdr:rowOff>67310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77487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78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144780</xdr:rowOff>
    </xdr:from>
    <xdr:to>
      <xdr:col>6</xdr:col>
      <xdr:colOff>171450</xdr:colOff>
      <xdr:row>37</xdr:row>
      <xdr:rowOff>74930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85107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148590</xdr:rowOff>
    </xdr:from>
    <xdr:to>
      <xdr:col>24</xdr:col>
      <xdr:colOff>76200</xdr:colOff>
      <xdr:row>38</xdr:row>
      <xdr:rowOff>78740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49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120667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64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49530</xdr:rowOff>
    </xdr:from>
    <xdr:to>
      <xdr:col>20</xdr:col>
      <xdr:colOff>38100</xdr:colOff>
      <xdr:row>37</xdr:row>
      <xdr:rowOff>151130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39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135907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479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118110</xdr:rowOff>
    </xdr:from>
    <xdr:to>
      <xdr:col>15</xdr:col>
      <xdr:colOff>149225</xdr:colOff>
      <xdr:row>38</xdr:row>
      <xdr:rowOff>48260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46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33037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54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140970</xdr:rowOff>
    </xdr:from>
    <xdr:to>
      <xdr:col>11</xdr:col>
      <xdr:colOff>60325</xdr:colOff>
      <xdr:row>38</xdr:row>
      <xdr:rowOff>71120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484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55897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570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38</xdr:row>
      <xdr:rowOff>22860</xdr:rowOff>
    </xdr:from>
    <xdr:to>
      <xdr:col>6</xdr:col>
      <xdr:colOff>171450</xdr:colOff>
      <xdr:row>38</xdr:row>
      <xdr:rowOff>124460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53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109237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624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物価上昇に伴う施設管理経費の増やデジタル化に伴う保守委託料・ライセンス使用料の増などにより、充当一般財源が対前年度</a:t>
          </a:r>
          <a:r>
            <a:rPr kumimoji="1" lang="en-US" altLang="ja-JP" sz="1100">
              <a:solidFill>
                <a:schemeClr val="dk1"/>
              </a:solidFill>
              <a:effectLst/>
              <a:latin typeface="+mn-lt"/>
              <a:ea typeface="+mn-ea"/>
              <a:cs typeface="+mn-cs"/>
            </a:rPr>
            <a:t>45,735</a:t>
          </a:r>
          <a:r>
            <a:rPr kumimoji="1" lang="ja-JP" altLang="ja-JP" sz="1100">
              <a:solidFill>
                <a:schemeClr val="dk1"/>
              </a:solidFill>
              <a:effectLst/>
              <a:latin typeface="+mn-lt"/>
              <a:ea typeface="+mn-ea"/>
              <a:cs typeface="+mn-cs"/>
            </a:rPr>
            <a:t>千円の増となったことが比率を引き上げている。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a:extLst>
            <a:ext uri="{FF2B5EF4-FFF2-40B4-BE49-F238E27FC236}">
              <a16:creationId xmlns:a16="http://schemas.microsoft.com/office/drawing/2014/main" id="{00000000-0008-0000-0400-00007B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80736</xdr:rowOff>
    </xdr:from>
    <xdr:to>
      <xdr:col>82</xdr:col>
      <xdr:colOff>107950</xdr:colOff>
      <xdr:row>21</xdr:row>
      <xdr:rowOff>58964</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flipV="1">
          <a:off x="16510000" y="2309586"/>
          <a:ext cx="0" cy="1349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31041</xdr:rowOff>
    </xdr:from>
    <xdr:ext cx="762000" cy="259045"/>
    <xdr:sp macro="" textlink="">
      <xdr:nvSpPr>
        <xdr:cNvPr id="125" name="物件費最小値テキスト">
          <a:extLst>
            <a:ext uri="{FF2B5EF4-FFF2-40B4-BE49-F238E27FC236}">
              <a16:creationId xmlns:a16="http://schemas.microsoft.com/office/drawing/2014/main" id="{00000000-0008-0000-0400-00007D000000}"/>
            </a:ext>
          </a:extLst>
        </xdr:cNvPr>
        <xdr:cNvSpPr txBox="1"/>
      </xdr:nvSpPr>
      <xdr:spPr>
        <a:xfrm>
          <a:off x="16598900" y="3631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58964</xdr:rowOff>
    </xdr:from>
    <xdr:to>
      <xdr:col>82</xdr:col>
      <xdr:colOff>196850</xdr:colOff>
      <xdr:row>21</xdr:row>
      <xdr:rowOff>58964</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3659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167113</xdr:rowOff>
    </xdr:from>
    <xdr:ext cx="762000" cy="259045"/>
    <xdr:sp macro="" textlink="">
      <xdr:nvSpPr>
        <xdr:cNvPr id="127" name="物件費最大値テキスト">
          <a:extLst>
            <a:ext uri="{FF2B5EF4-FFF2-40B4-BE49-F238E27FC236}">
              <a16:creationId xmlns:a16="http://schemas.microsoft.com/office/drawing/2014/main" id="{00000000-0008-0000-0400-00007F000000}"/>
            </a:ext>
          </a:extLst>
        </xdr:cNvPr>
        <xdr:cNvSpPr txBox="1"/>
      </xdr:nvSpPr>
      <xdr:spPr>
        <a:xfrm>
          <a:off x="16598900" y="2053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80736</xdr:rowOff>
    </xdr:from>
    <xdr:to>
      <xdr:col>82</xdr:col>
      <xdr:colOff>196850</xdr:colOff>
      <xdr:row>13</xdr:row>
      <xdr:rowOff>80736</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2309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129721</xdr:rowOff>
    </xdr:from>
    <xdr:to>
      <xdr:col>82</xdr:col>
      <xdr:colOff>107950</xdr:colOff>
      <xdr:row>16</xdr:row>
      <xdr:rowOff>78014</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a:off x="15671800" y="2701471"/>
          <a:ext cx="838200" cy="119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140806</xdr:rowOff>
    </xdr:from>
    <xdr:ext cx="762000" cy="259045"/>
    <xdr:sp macro="" textlink="">
      <xdr:nvSpPr>
        <xdr:cNvPr id="130" name="物件費平均値テキスト">
          <a:extLst>
            <a:ext uri="{FF2B5EF4-FFF2-40B4-BE49-F238E27FC236}">
              <a16:creationId xmlns:a16="http://schemas.microsoft.com/office/drawing/2014/main" id="{00000000-0008-0000-0400-000082000000}"/>
            </a:ext>
          </a:extLst>
        </xdr:cNvPr>
        <xdr:cNvSpPr txBox="1"/>
      </xdr:nvSpPr>
      <xdr:spPr>
        <a:xfrm>
          <a:off x="16598900" y="288400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168729</xdr:rowOff>
    </xdr:from>
    <xdr:to>
      <xdr:col>82</xdr:col>
      <xdr:colOff>158750</xdr:colOff>
      <xdr:row>17</xdr:row>
      <xdr:rowOff>98879</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6459200" y="2911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129721</xdr:rowOff>
    </xdr:from>
    <xdr:to>
      <xdr:col>78</xdr:col>
      <xdr:colOff>69850</xdr:colOff>
      <xdr:row>15</xdr:row>
      <xdr:rowOff>129721</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a:off x="14782800" y="270147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48986</xdr:rowOff>
    </xdr:from>
    <xdr:to>
      <xdr:col>78</xdr:col>
      <xdr:colOff>120650</xdr:colOff>
      <xdr:row>16</xdr:row>
      <xdr:rowOff>150586</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5621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135363</xdr:rowOff>
    </xdr:from>
    <xdr:ext cx="7366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5290800" y="28785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129721</xdr:rowOff>
    </xdr:from>
    <xdr:to>
      <xdr:col>73</xdr:col>
      <xdr:colOff>180975</xdr:colOff>
      <xdr:row>16</xdr:row>
      <xdr:rowOff>121557</xdr:rowOff>
    </xdr:to>
    <xdr:cxnSp macro="">
      <xdr:nvCxnSpPr>
        <xdr:cNvPr id="135" name="直線コネクタ 134">
          <a:extLst>
            <a:ext uri="{FF2B5EF4-FFF2-40B4-BE49-F238E27FC236}">
              <a16:creationId xmlns:a16="http://schemas.microsoft.com/office/drawing/2014/main" id="{00000000-0008-0000-0400-000087000000}"/>
            </a:ext>
          </a:extLst>
        </xdr:cNvPr>
        <xdr:cNvCxnSpPr/>
      </xdr:nvCxnSpPr>
      <xdr:spPr>
        <a:xfrm flipV="1">
          <a:off x="13893800" y="2701471"/>
          <a:ext cx="889000" cy="163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114300</xdr:rowOff>
    </xdr:from>
    <xdr:to>
      <xdr:col>74</xdr:col>
      <xdr:colOff>31750</xdr:colOff>
      <xdr:row>17</xdr:row>
      <xdr:rowOff>44450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47320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29227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4401800" y="294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45357</xdr:rowOff>
    </xdr:from>
    <xdr:to>
      <xdr:col>69</xdr:col>
      <xdr:colOff>92075</xdr:colOff>
      <xdr:row>16</xdr:row>
      <xdr:rowOff>121557</xdr:rowOff>
    </xdr:to>
    <xdr:cxnSp macro="">
      <xdr:nvCxnSpPr>
        <xdr:cNvPr id="138" name="直線コネクタ 137">
          <a:extLst>
            <a:ext uri="{FF2B5EF4-FFF2-40B4-BE49-F238E27FC236}">
              <a16:creationId xmlns:a16="http://schemas.microsoft.com/office/drawing/2014/main" id="{00000000-0008-0000-0400-00008A000000}"/>
            </a:ext>
          </a:extLst>
        </xdr:cNvPr>
        <xdr:cNvCxnSpPr/>
      </xdr:nvCxnSpPr>
      <xdr:spPr>
        <a:xfrm>
          <a:off x="13004800" y="2788557"/>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62593</xdr:rowOff>
    </xdr:from>
    <xdr:to>
      <xdr:col>69</xdr:col>
      <xdr:colOff>142875</xdr:colOff>
      <xdr:row>17</xdr:row>
      <xdr:rowOff>164193</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3843000" y="2977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148970</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512800" y="3063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29936</xdr:rowOff>
    </xdr:from>
    <xdr:to>
      <xdr:col>65</xdr:col>
      <xdr:colOff>53975</xdr:colOff>
      <xdr:row>17</xdr:row>
      <xdr:rowOff>131536</xdr:rowOff>
    </xdr:to>
    <xdr:sp macro=""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29540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116313</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623800" y="3030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27214</xdr:rowOff>
    </xdr:from>
    <xdr:to>
      <xdr:col>82</xdr:col>
      <xdr:colOff>158750</xdr:colOff>
      <xdr:row>16</xdr:row>
      <xdr:rowOff>128814</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6459200" y="2770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43741</xdr:rowOff>
    </xdr:from>
    <xdr:ext cx="762000" cy="259045"/>
    <xdr:sp macro="" textlink="">
      <xdr:nvSpPr>
        <xdr:cNvPr id="149" name="物件費該当値テキスト">
          <a:extLst>
            <a:ext uri="{FF2B5EF4-FFF2-40B4-BE49-F238E27FC236}">
              <a16:creationId xmlns:a16="http://schemas.microsoft.com/office/drawing/2014/main" id="{00000000-0008-0000-0400-000095000000}"/>
            </a:ext>
          </a:extLst>
        </xdr:cNvPr>
        <xdr:cNvSpPr txBox="1"/>
      </xdr:nvSpPr>
      <xdr:spPr>
        <a:xfrm>
          <a:off x="16598900" y="2615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78921</xdr:rowOff>
    </xdr:from>
    <xdr:to>
      <xdr:col>78</xdr:col>
      <xdr:colOff>120650</xdr:colOff>
      <xdr:row>16</xdr:row>
      <xdr:rowOff>9071</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5621000" y="2650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19248</xdr:rowOff>
    </xdr:from>
    <xdr:ext cx="7366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5290800" y="24195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78921</xdr:rowOff>
    </xdr:from>
    <xdr:to>
      <xdr:col>74</xdr:col>
      <xdr:colOff>31750</xdr:colOff>
      <xdr:row>16</xdr:row>
      <xdr:rowOff>9071</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4732000" y="2650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19248</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4401800" y="2419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70757</xdr:rowOff>
    </xdr:from>
    <xdr:to>
      <xdr:col>69</xdr:col>
      <xdr:colOff>142875</xdr:colOff>
      <xdr:row>17</xdr:row>
      <xdr:rowOff>907</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3843000" y="281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11084</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3512800" y="258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166007</xdr:rowOff>
    </xdr:from>
    <xdr:to>
      <xdr:col>65</xdr:col>
      <xdr:colOff>53975</xdr:colOff>
      <xdr:row>16</xdr:row>
      <xdr:rowOff>96157</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2954000" y="2737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106334</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2623800" y="2506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baseline="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児童数の減少による児童手当等の減や被生活保護者数の減少による生活保護費の減</a:t>
          </a:r>
          <a:r>
            <a:rPr kumimoji="1" lang="ja-JP" altLang="ja-JP" sz="1100">
              <a:solidFill>
                <a:schemeClr val="dk1"/>
              </a:solidFill>
              <a:effectLst/>
              <a:latin typeface="+mn-lt"/>
              <a:ea typeface="+mn-ea"/>
              <a:cs typeface="+mn-cs"/>
            </a:rPr>
            <a:t>などにより、充当一般財源が対前年度</a:t>
          </a:r>
          <a:r>
            <a:rPr kumimoji="1" lang="en-US" altLang="ja-JP" sz="1100">
              <a:solidFill>
                <a:schemeClr val="dk1"/>
              </a:solidFill>
              <a:effectLst/>
              <a:latin typeface="+mn-lt"/>
              <a:ea typeface="+mn-ea"/>
              <a:cs typeface="+mn-cs"/>
            </a:rPr>
            <a:t>2,717</a:t>
          </a:r>
          <a:r>
            <a:rPr kumimoji="1" lang="ja-JP" altLang="ja-JP" sz="1100">
              <a:solidFill>
                <a:schemeClr val="dk1"/>
              </a:solidFill>
              <a:effectLst/>
              <a:latin typeface="+mn-lt"/>
              <a:ea typeface="+mn-ea"/>
              <a:cs typeface="+mn-cs"/>
            </a:rPr>
            <a:t>千円の減となっ</a:t>
          </a:r>
          <a:r>
            <a:rPr kumimoji="1" lang="ja-JP" altLang="en-US" sz="1100">
              <a:solidFill>
                <a:schemeClr val="dk1"/>
              </a:solidFill>
              <a:effectLst/>
              <a:latin typeface="+mn-lt"/>
              <a:ea typeface="+mn-ea"/>
              <a:cs typeface="+mn-cs"/>
            </a:rPr>
            <a:t>ているが、歳入経常一般財源等の減少割合と比較した場合、少額であることから、結果的に</a:t>
          </a:r>
          <a:r>
            <a:rPr kumimoji="1" lang="ja-JP" altLang="ja-JP" sz="1100">
              <a:solidFill>
                <a:schemeClr val="dk1"/>
              </a:solidFill>
              <a:effectLst/>
              <a:latin typeface="+mn-lt"/>
              <a:ea typeface="+mn-ea"/>
              <a:cs typeface="+mn-cs"/>
            </a:rPr>
            <a:t>比率は引き</a:t>
          </a:r>
          <a:r>
            <a:rPr kumimoji="1" lang="ja-JP" altLang="en-US" sz="1100">
              <a:solidFill>
                <a:schemeClr val="dk1"/>
              </a:solidFill>
              <a:effectLst/>
              <a:latin typeface="+mn-lt"/>
              <a:ea typeface="+mn-ea"/>
              <a:cs typeface="+mn-cs"/>
            </a:rPr>
            <a:t>上がっている</a:t>
          </a:r>
          <a:r>
            <a:rPr kumimoji="1" lang="ja-JP" altLang="ja-JP" sz="1100">
              <a:solidFill>
                <a:schemeClr val="dk1"/>
              </a:solidFill>
              <a:effectLst/>
              <a:latin typeface="+mn-lt"/>
              <a:ea typeface="+mn-ea"/>
              <a:cs typeface="+mn-cs"/>
            </a:rPr>
            <a:t>。</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a:extLst>
            <a:ext uri="{FF2B5EF4-FFF2-40B4-BE49-F238E27FC236}">
              <a16:creationId xmlns:a16="http://schemas.microsoft.com/office/drawing/2014/main" id="{00000000-0008-0000-0400-0000B8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44450</xdr:rowOff>
    </xdr:from>
    <xdr:to>
      <xdr:col>24</xdr:col>
      <xdr:colOff>25400</xdr:colOff>
      <xdr:row>61</xdr:row>
      <xdr:rowOff>158750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4826000" y="913130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130827</xdr:rowOff>
    </xdr:from>
    <xdr:ext cx="762000" cy="259045"/>
    <xdr:sp macro="" textlink="">
      <xdr:nvSpPr>
        <xdr:cNvPr id="186" name="扶助費最小値テキスト">
          <a:extLst>
            <a:ext uri="{FF2B5EF4-FFF2-40B4-BE49-F238E27FC236}">
              <a16:creationId xmlns:a16="http://schemas.microsoft.com/office/drawing/2014/main" id="{00000000-0008-0000-0400-0000BA000000}"/>
            </a:ext>
          </a:extLst>
        </xdr:cNvPr>
        <xdr:cNvSpPr txBox="1"/>
      </xdr:nvSpPr>
      <xdr:spPr>
        <a:xfrm>
          <a:off x="4914900" y="1058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158750</xdr:rowOff>
    </xdr:from>
    <xdr:to>
      <xdr:col>24</xdr:col>
      <xdr:colOff>114300</xdr:colOff>
      <xdr:row>61</xdr:row>
      <xdr:rowOff>158750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1061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130827</xdr:rowOff>
    </xdr:from>
    <xdr:ext cx="762000" cy="259045"/>
    <xdr:sp macro="" textlink="">
      <xdr:nvSpPr>
        <xdr:cNvPr id="188" name="扶助費最大値テキスト">
          <a:extLst>
            <a:ext uri="{FF2B5EF4-FFF2-40B4-BE49-F238E27FC236}">
              <a16:creationId xmlns:a16="http://schemas.microsoft.com/office/drawing/2014/main" id="{00000000-0008-0000-0400-0000BC000000}"/>
            </a:ext>
          </a:extLst>
        </xdr:cNvPr>
        <xdr:cNvSpPr txBox="1"/>
      </xdr:nvSpPr>
      <xdr:spPr>
        <a:xfrm>
          <a:off x="49149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44450</xdr:rowOff>
    </xdr:from>
    <xdr:to>
      <xdr:col>24</xdr:col>
      <xdr:colOff>114300</xdr:colOff>
      <xdr:row>53</xdr:row>
      <xdr:rowOff>44450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4737100" y="913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127000</xdr:rowOff>
    </xdr:from>
    <xdr:to>
      <xdr:col>24</xdr:col>
      <xdr:colOff>25400</xdr:colOff>
      <xdr:row>56</xdr:row>
      <xdr:rowOff>165100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3987800" y="97282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105427</xdr:rowOff>
    </xdr:from>
    <xdr:ext cx="762000" cy="259045"/>
    <xdr:sp macro="" textlink="">
      <xdr:nvSpPr>
        <xdr:cNvPr id="191" name="扶助費平均値テキスト">
          <a:extLst>
            <a:ext uri="{FF2B5EF4-FFF2-40B4-BE49-F238E27FC236}">
              <a16:creationId xmlns:a16="http://schemas.microsoft.com/office/drawing/2014/main" id="{00000000-0008-0000-0400-0000BF000000}"/>
            </a:ext>
          </a:extLst>
        </xdr:cNvPr>
        <xdr:cNvSpPr txBox="1"/>
      </xdr:nvSpPr>
      <xdr:spPr>
        <a:xfrm>
          <a:off x="4914900" y="9535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88900</xdr:rowOff>
    </xdr:from>
    <xdr:to>
      <xdr:col>24</xdr:col>
      <xdr:colOff>76200</xdr:colOff>
      <xdr:row>57</xdr:row>
      <xdr:rowOff>19050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4775200" y="9690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127000</xdr:rowOff>
    </xdr:from>
    <xdr:to>
      <xdr:col>19</xdr:col>
      <xdr:colOff>187325</xdr:colOff>
      <xdr:row>56</xdr:row>
      <xdr:rowOff>139700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3098800" y="97282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50800</xdr:rowOff>
    </xdr:from>
    <xdr:to>
      <xdr:col>20</xdr:col>
      <xdr:colOff>38100</xdr:colOff>
      <xdr:row>56</xdr:row>
      <xdr:rowOff>152400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3937000" y="965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162577</xdr:rowOff>
    </xdr:from>
    <xdr:ext cx="7366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3606800" y="942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139700</xdr:rowOff>
    </xdr:from>
    <xdr:to>
      <xdr:col>15</xdr:col>
      <xdr:colOff>98425</xdr:colOff>
      <xdr:row>57</xdr:row>
      <xdr:rowOff>146050</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flipV="1">
          <a:off x="2209800" y="9740900"/>
          <a:ext cx="889000" cy="177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114300</xdr:rowOff>
    </xdr:from>
    <xdr:to>
      <xdr:col>15</xdr:col>
      <xdr:colOff>149225</xdr:colOff>
      <xdr:row>57</xdr:row>
      <xdr:rowOff>44450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30480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29227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717800" y="980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146050</xdr:rowOff>
    </xdr:from>
    <xdr:to>
      <xdr:col>11</xdr:col>
      <xdr:colOff>9525</xdr:colOff>
      <xdr:row>58</xdr:row>
      <xdr:rowOff>0</xdr:rowOff>
    </xdr:to>
    <xdr:cxnSp macro="">
      <xdr:nvCxnSpPr>
        <xdr:cNvPr id="199" name="直線コネクタ 198">
          <a:extLst>
            <a:ext uri="{FF2B5EF4-FFF2-40B4-BE49-F238E27FC236}">
              <a16:creationId xmlns:a16="http://schemas.microsoft.com/office/drawing/2014/main" id="{00000000-0008-0000-0400-0000C7000000}"/>
            </a:ext>
          </a:extLst>
        </xdr:cNvPr>
        <xdr:cNvCxnSpPr/>
      </xdr:nvCxnSpPr>
      <xdr:spPr>
        <a:xfrm flipV="1">
          <a:off x="1320800" y="99187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82550</xdr:rowOff>
    </xdr:from>
    <xdr:to>
      <xdr:col>11</xdr:col>
      <xdr:colOff>60325</xdr:colOff>
      <xdr:row>58</xdr:row>
      <xdr:rowOff>12700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2159000" y="985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22877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828800" y="962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31750</xdr:rowOff>
    </xdr:from>
    <xdr:to>
      <xdr:col>6</xdr:col>
      <xdr:colOff>171450</xdr:colOff>
      <xdr:row>57</xdr:row>
      <xdr:rowOff>133350</xdr:rowOff>
    </xdr:to>
    <xdr:sp macro="" textlink="">
      <xdr:nvSpPr>
        <xdr:cNvPr id="202" name="フローチャート: 判断 201">
          <a:extLst>
            <a:ext uri="{FF2B5EF4-FFF2-40B4-BE49-F238E27FC236}">
              <a16:creationId xmlns:a16="http://schemas.microsoft.com/office/drawing/2014/main" id="{00000000-0008-0000-0400-0000CA000000}"/>
            </a:ext>
          </a:extLst>
        </xdr:cNvPr>
        <xdr:cNvSpPr/>
      </xdr:nvSpPr>
      <xdr:spPr>
        <a:xfrm>
          <a:off x="1270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143527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939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114300</xdr:rowOff>
    </xdr:from>
    <xdr:to>
      <xdr:col>24</xdr:col>
      <xdr:colOff>76200</xdr:colOff>
      <xdr:row>57</xdr:row>
      <xdr:rowOff>44450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47752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86377</xdr:rowOff>
    </xdr:from>
    <xdr:ext cx="762000" cy="259045"/>
    <xdr:sp macro="" textlink="">
      <xdr:nvSpPr>
        <xdr:cNvPr id="210" name="扶助費該当値テキスト">
          <a:extLst>
            <a:ext uri="{FF2B5EF4-FFF2-40B4-BE49-F238E27FC236}">
              <a16:creationId xmlns:a16="http://schemas.microsoft.com/office/drawing/2014/main" id="{00000000-0008-0000-0400-0000D2000000}"/>
            </a:ext>
          </a:extLst>
        </xdr:cNvPr>
        <xdr:cNvSpPr txBox="1"/>
      </xdr:nvSpPr>
      <xdr:spPr>
        <a:xfrm>
          <a:off x="4914900" y="968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76200</xdr:rowOff>
    </xdr:from>
    <xdr:to>
      <xdr:col>20</xdr:col>
      <xdr:colOff>38100</xdr:colOff>
      <xdr:row>57</xdr:row>
      <xdr:rowOff>6350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937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162577</xdr:rowOff>
    </xdr:from>
    <xdr:ext cx="7366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3606800" y="9763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88900</xdr:rowOff>
    </xdr:from>
    <xdr:to>
      <xdr:col>15</xdr:col>
      <xdr:colOff>149225</xdr:colOff>
      <xdr:row>57</xdr:row>
      <xdr:rowOff>19050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3048000" y="969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29227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2717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95250</xdr:rowOff>
    </xdr:from>
    <xdr:to>
      <xdr:col>11</xdr:col>
      <xdr:colOff>60325</xdr:colOff>
      <xdr:row>58</xdr:row>
      <xdr:rowOff>25400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2159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10177</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1828800" y="995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120650</xdr:rowOff>
    </xdr:from>
    <xdr:to>
      <xdr:col>6</xdr:col>
      <xdr:colOff>171450</xdr:colOff>
      <xdr:row>58</xdr:row>
      <xdr:rowOff>50800</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1270000" y="989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35577</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939800" y="997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公共下水道事業会計の法適用化に伴う性質区分の変更などによる繰出金の対前年度</a:t>
          </a:r>
          <a:r>
            <a:rPr kumimoji="1" lang="en-US" altLang="ja-JP" sz="1100">
              <a:solidFill>
                <a:schemeClr val="dk1"/>
              </a:solidFill>
              <a:effectLst/>
              <a:latin typeface="+mn-lt"/>
              <a:ea typeface="+mn-ea"/>
              <a:cs typeface="+mn-cs"/>
            </a:rPr>
            <a:t>300,056</a:t>
          </a:r>
          <a:r>
            <a:rPr kumimoji="1" lang="ja-JP" altLang="ja-JP" sz="1100">
              <a:solidFill>
                <a:schemeClr val="dk1"/>
              </a:solidFill>
              <a:effectLst/>
              <a:latin typeface="+mn-lt"/>
              <a:ea typeface="+mn-ea"/>
              <a:cs typeface="+mn-cs"/>
            </a:rPr>
            <a:t>千円の減などが比率を引き下げている。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a:extLst>
            <a:ext uri="{FF2B5EF4-FFF2-40B4-BE49-F238E27FC236}">
              <a16:creationId xmlns:a16="http://schemas.microsoft.com/office/drawing/2014/main" id="{00000000-0008-0000-0400-0000F5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161290</xdr:rowOff>
    </xdr:from>
    <xdr:to>
      <xdr:col>82</xdr:col>
      <xdr:colOff>107950</xdr:colOff>
      <xdr:row>62</xdr:row>
      <xdr:rowOff>35560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6510000" y="924814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7637</xdr:rowOff>
    </xdr:from>
    <xdr:ext cx="762000" cy="259045"/>
    <xdr:sp macro="" textlink="">
      <xdr:nvSpPr>
        <xdr:cNvPr id="247" name="その他最小値テキスト">
          <a:extLst>
            <a:ext uri="{FF2B5EF4-FFF2-40B4-BE49-F238E27FC236}">
              <a16:creationId xmlns:a16="http://schemas.microsoft.com/office/drawing/2014/main" id="{00000000-0008-0000-0400-0000F7000000}"/>
            </a:ext>
          </a:extLst>
        </xdr:cNvPr>
        <xdr:cNvSpPr txBox="1"/>
      </xdr:nvSpPr>
      <xdr:spPr>
        <a:xfrm>
          <a:off x="16598900" y="10637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35560</xdr:rowOff>
    </xdr:from>
    <xdr:to>
      <xdr:col>82</xdr:col>
      <xdr:colOff>196850</xdr:colOff>
      <xdr:row>62</xdr:row>
      <xdr:rowOff>35560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10665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76217</xdr:rowOff>
    </xdr:from>
    <xdr:ext cx="762000" cy="259045"/>
    <xdr:sp macro="" textlink="">
      <xdr:nvSpPr>
        <xdr:cNvPr id="249" name="その他最大値テキスト">
          <a:extLst>
            <a:ext uri="{FF2B5EF4-FFF2-40B4-BE49-F238E27FC236}">
              <a16:creationId xmlns:a16="http://schemas.microsoft.com/office/drawing/2014/main" id="{00000000-0008-0000-0400-0000F9000000}"/>
            </a:ext>
          </a:extLst>
        </xdr:cNvPr>
        <xdr:cNvSpPr txBox="1"/>
      </xdr:nvSpPr>
      <xdr:spPr>
        <a:xfrm>
          <a:off x="16598900" y="8991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161290</xdr:rowOff>
    </xdr:from>
    <xdr:to>
      <xdr:col>82</xdr:col>
      <xdr:colOff>196850</xdr:colOff>
      <xdr:row>53</xdr:row>
      <xdr:rowOff>161290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9248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43180</xdr:rowOff>
    </xdr:from>
    <xdr:to>
      <xdr:col>82</xdr:col>
      <xdr:colOff>107950</xdr:colOff>
      <xdr:row>57</xdr:row>
      <xdr:rowOff>161290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5671800" y="9644380"/>
          <a:ext cx="838200" cy="289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25417</xdr:rowOff>
    </xdr:from>
    <xdr:ext cx="762000" cy="259045"/>
    <xdr:sp macro="" textlink="">
      <xdr:nvSpPr>
        <xdr:cNvPr id="252" name="その他平均値テキスト">
          <a:extLst>
            <a:ext uri="{FF2B5EF4-FFF2-40B4-BE49-F238E27FC236}">
              <a16:creationId xmlns:a16="http://schemas.microsoft.com/office/drawing/2014/main" id="{00000000-0008-0000-0400-0000FC000000}"/>
            </a:ext>
          </a:extLst>
        </xdr:cNvPr>
        <xdr:cNvSpPr txBox="1"/>
      </xdr:nvSpPr>
      <xdr:spPr>
        <a:xfrm>
          <a:off x="16598900" y="9626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161290</xdr:rowOff>
    </xdr:from>
    <xdr:to>
      <xdr:col>78</xdr:col>
      <xdr:colOff>69850</xdr:colOff>
      <xdr:row>58</xdr:row>
      <xdr:rowOff>104140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flipV="1">
          <a:off x="14782800" y="993394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30480</xdr:rowOff>
    </xdr:from>
    <xdr:to>
      <xdr:col>78</xdr:col>
      <xdr:colOff>120650</xdr:colOff>
      <xdr:row>56</xdr:row>
      <xdr:rowOff>132080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5621000" y="9631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142257</xdr:rowOff>
    </xdr:from>
    <xdr:ext cx="7366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290800" y="9400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81280</xdr:rowOff>
    </xdr:from>
    <xdr:to>
      <xdr:col>73</xdr:col>
      <xdr:colOff>180975</xdr:colOff>
      <xdr:row>58</xdr:row>
      <xdr:rowOff>104140</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a:off x="13893800" y="100253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53340</xdr:rowOff>
    </xdr:from>
    <xdr:to>
      <xdr:col>74</xdr:col>
      <xdr:colOff>31750</xdr:colOff>
      <xdr:row>56</xdr:row>
      <xdr:rowOff>154940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47320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165117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401800" y="9423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81280</xdr:rowOff>
    </xdr:from>
    <xdr:to>
      <xdr:col>69</xdr:col>
      <xdr:colOff>92075</xdr:colOff>
      <xdr:row>58</xdr:row>
      <xdr:rowOff>88900</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flipV="1">
          <a:off x="13004800" y="100253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11430</xdr:rowOff>
    </xdr:from>
    <xdr:to>
      <xdr:col>69</xdr:col>
      <xdr:colOff>142875</xdr:colOff>
      <xdr:row>57</xdr:row>
      <xdr:rowOff>113030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38430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123207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512800" y="9552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49530</xdr:rowOff>
    </xdr:from>
    <xdr:to>
      <xdr:col>65</xdr:col>
      <xdr:colOff>53975</xdr:colOff>
      <xdr:row>57</xdr:row>
      <xdr:rowOff>151130</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2954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161307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623800" y="9591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163830</xdr:rowOff>
    </xdr:from>
    <xdr:to>
      <xdr:col>82</xdr:col>
      <xdr:colOff>158750</xdr:colOff>
      <xdr:row>56</xdr:row>
      <xdr:rowOff>93980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6459200" y="959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8907</xdr:rowOff>
    </xdr:from>
    <xdr:ext cx="762000" cy="259045"/>
    <xdr:sp macro="" textlink="">
      <xdr:nvSpPr>
        <xdr:cNvPr id="271" name="その他該当値テキスト">
          <a:extLst>
            <a:ext uri="{FF2B5EF4-FFF2-40B4-BE49-F238E27FC236}">
              <a16:creationId xmlns:a16="http://schemas.microsoft.com/office/drawing/2014/main" id="{00000000-0008-0000-0400-00000F010000}"/>
            </a:ext>
          </a:extLst>
        </xdr:cNvPr>
        <xdr:cNvSpPr txBox="1"/>
      </xdr:nvSpPr>
      <xdr:spPr>
        <a:xfrm>
          <a:off x="16598900" y="943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110490</xdr:rowOff>
    </xdr:from>
    <xdr:to>
      <xdr:col>78</xdr:col>
      <xdr:colOff>120650</xdr:colOff>
      <xdr:row>58</xdr:row>
      <xdr:rowOff>40640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56210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25417</xdr:rowOff>
    </xdr:from>
    <xdr:ext cx="7366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5290800" y="9969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53340</xdr:rowOff>
    </xdr:from>
    <xdr:to>
      <xdr:col>74</xdr:col>
      <xdr:colOff>31750</xdr:colOff>
      <xdr:row>58</xdr:row>
      <xdr:rowOff>154940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4732000" y="9997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139717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4401800" y="1008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30480</xdr:rowOff>
    </xdr:from>
    <xdr:to>
      <xdr:col>69</xdr:col>
      <xdr:colOff>142875</xdr:colOff>
      <xdr:row>58</xdr:row>
      <xdr:rowOff>132080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3843000" y="997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116857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3512800" y="1006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38100</xdr:rowOff>
    </xdr:from>
    <xdr:to>
      <xdr:col>65</xdr:col>
      <xdr:colOff>53975</xdr:colOff>
      <xdr:row>58</xdr:row>
      <xdr:rowOff>139700</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2954000" y="998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124477</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2623800" y="1006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公共下水道事業会計の法適用化に伴う性質区分の変更による増や物価上昇に伴う広域ごみ処理施設の維持管理費負担金の増などにより、充当一般財源が対前年度</a:t>
          </a:r>
          <a:r>
            <a:rPr kumimoji="1" lang="en-US" altLang="ja-JP" sz="1100">
              <a:solidFill>
                <a:schemeClr val="dk1"/>
              </a:solidFill>
              <a:effectLst/>
              <a:latin typeface="+mn-lt"/>
              <a:ea typeface="+mn-ea"/>
              <a:cs typeface="+mn-cs"/>
            </a:rPr>
            <a:t>299,008</a:t>
          </a:r>
          <a:r>
            <a:rPr kumimoji="1" lang="ja-JP" altLang="ja-JP" sz="1100">
              <a:solidFill>
                <a:schemeClr val="dk1"/>
              </a:solidFill>
              <a:effectLst/>
              <a:latin typeface="+mn-lt"/>
              <a:ea typeface="+mn-ea"/>
              <a:cs typeface="+mn-cs"/>
            </a:rPr>
            <a:t>千円の増となったことが比率を引き上げている。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3" name="補助費等グラフ枠">
          <a:extLst>
            <a:ext uri="{FF2B5EF4-FFF2-40B4-BE49-F238E27FC236}">
              <a16:creationId xmlns:a16="http://schemas.microsoft.com/office/drawing/2014/main" id="{00000000-0008-0000-0400-00002F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8128</xdr:rowOff>
    </xdr:from>
    <xdr:to>
      <xdr:col>82</xdr:col>
      <xdr:colOff>107950</xdr:colOff>
      <xdr:row>41</xdr:row>
      <xdr:rowOff>37846</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6510000" y="5837428"/>
          <a:ext cx="0" cy="1229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9923</xdr:rowOff>
    </xdr:from>
    <xdr:ext cx="762000" cy="259045"/>
    <xdr:sp macro="" textlink="">
      <xdr:nvSpPr>
        <xdr:cNvPr id="305" name="補助費等最小値テキスト">
          <a:extLst>
            <a:ext uri="{FF2B5EF4-FFF2-40B4-BE49-F238E27FC236}">
              <a16:creationId xmlns:a16="http://schemas.microsoft.com/office/drawing/2014/main" id="{00000000-0008-0000-0400-000031010000}"/>
            </a:ext>
          </a:extLst>
        </xdr:cNvPr>
        <xdr:cNvSpPr txBox="1"/>
      </xdr:nvSpPr>
      <xdr:spPr>
        <a:xfrm>
          <a:off x="16598900" y="7039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37846</xdr:rowOff>
    </xdr:from>
    <xdr:to>
      <xdr:col>82</xdr:col>
      <xdr:colOff>196850</xdr:colOff>
      <xdr:row>41</xdr:row>
      <xdr:rowOff>37846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7067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94505</xdr:rowOff>
    </xdr:from>
    <xdr:ext cx="762000" cy="259045"/>
    <xdr:sp macro="" textlink="">
      <xdr:nvSpPr>
        <xdr:cNvPr id="307" name="補助費等最大値テキスト">
          <a:extLst>
            <a:ext uri="{FF2B5EF4-FFF2-40B4-BE49-F238E27FC236}">
              <a16:creationId xmlns:a16="http://schemas.microsoft.com/office/drawing/2014/main" id="{00000000-0008-0000-0400-000033010000}"/>
            </a:ext>
          </a:extLst>
        </xdr:cNvPr>
        <xdr:cNvSpPr txBox="1"/>
      </xdr:nvSpPr>
      <xdr:spPr>
        <a:xfrm>
          <a:off x="16598900" y="5580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8128</xdr:rowOff>
    </xdr:from>
    <xdr:to>
      <xdr:col>82</xdr:col>
      <xdr:colOff>196850</xdr:colOff>
      <xdr:row>34</xdr:row>
      <xdr:rowOff>8128</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5837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35560</xdr:rowOff>
    </xdr:from>
    <xdr:to>
      <xdr:col>82</xdr:col>
      <xdr:colOff>107950</xdr:colOff>
      <xdr:row>35</xdr:row>
      <xdr:rowOff>69850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5671800" y="5864860"/>
          <a:ext cx="838200" cy="205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71137</xdr:rowOff>
    </xdr:from>
    <xdr:ext cx="762000" cy="259045"/>
    <xdr:sp macro="" textlink="">
      <xdr:nvSpPr>
        <xdr:cNvPr id="310" name="補助費等平均値テキスト">
          <a:extLst>
            <a:ext uri="{FF2B5EF4-FFF2-40B4-BE49-F238E27FC236}">
              <a16:creationId xmlns:a16="http://schemas.microsoft.com/office/drawing/2014/main" id="{00000000-0008-0000-0400-000036010000}"/>
            </a:ext>
          </a:extLst>
        </xdr:cNvPr>
        <xdr:cNvSpPr txBox="1"/>
      </xdr:nvSpPr>
      <xdr:spPr>
        <a:xfrm>
          <a:off x="16598900" y="6243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99060</xdr:rowOff>
    </xdr:from>
    <xdr:to>
      <xdr:col>82</xdr:col>
      <xdr:colOff>158750</xdr:colOff>
      <xdr:row>37</xdr:row>
      <xdr:rowOff>29210</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64592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35560</xdr:rowOff>
    </xdr:from>
    <xdr:to>
      <xdr:col>78</xdr:col>
      <xdr:colOff>69850</xdr:colOff>
      <xdr:row>34</xdr:row>
      <xdr:rowOff>81280</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flipV="1">
          <a:off x="14782800" y="58648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80772</xdr:rowOff>
    </xdr:from>
    <xdr:to>
      <xdr:col>78</xdr:col>
      <xdr:colOff>120650</xdr:colOff>
      <xdr:row>37</xdr:row>
      <xdr:rowOff>10922</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5621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167149</xdr:rowOff>
    </xdr:from>
    <xdr:ext cx="7366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5290800" y="6339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81280</xdr:rowOff>
    </xdr:from>
    <xdr:to>
      <xdr:col>73</xdr:col>
      <xdr:colOff>180975</xdr:colOff>
      <xdr:row>34</xdr:row>
      <xdr:rowOff>94996</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flipV="1">
          <a:off x="13893800" y="591058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112776</xdr:rowOff>
    </xdr:from>
    <xdr:to>
      <xdr:col>74</xdr:col>
      <xdr:colOff>31750</xdr:colOff>
      <xdr:row>37</xdr:row>
      <xdr:rowOff>42926</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4732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27703</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401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94996</xdr:rowOff>
    </xdr:from>
    <xdr:to>
      <xdr:col>69</xdr:col>
      <xdr:colOff>92075</xdr:colOff>
      <xdr:row>34</xdr:row>
      <xdr:rowOff>99568</xdr:rowOff>
    </xdr:to>
    <xdr:cxnSp macro="">
      <xdr:nvCxnSpPr>
        <xdr:cNvPr id="318" name="直線コネクタ 317">
          <a:extLst>
            <a:ext uri="{FF2B5EF4-FFF2-40B4-BE49-F238E27FC236}">
              <a16:creationId xmlns:a16="http://schemas.microsoft.com/office/drawing/2014/main" id="{00000000-0008-0000-0400-00003E010000}"/>
            </a:ext>
          </a:extLst>
        </xdr:cNvPr>
        <xdr:cNvCxnSpPr/>
      </xdr:nvCxnSpPr>
      <xdr:spPr>
        <a:xfrm flipV="1">
          <a:off x="13004800" y="592429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48768</xdr:rowOff>
    </xdr:from>
    <xdr:to>
      <xdr:col>69</xdr:col>
      <xdr:colOff>142875</xdr:colOff>
      <xdr:row>36</xdr:row>
      <xdr:rowOff>150368</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3843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135145</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512800" y="6307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21336</xdr:rowOff>
    </xdr:from>
    <xdr:to>
      <xdr:col>65</xdr:col>
      <xdr:colOff>53975</xdr:colOff>
      <xdr:row>36</xdr:row>
      <xdr:rowOff>122936</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29540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107713</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623800" y="6279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19050</xdr:rowOff>
    </xdr:from>
    <xdr:to>
      <xdr:col>82</xdr:col>
      <xdr:colOff>158750</xdr:colOff>
      <xdr:row>35</xdr:row>
      <xdr:rowOff>120650</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6459200" y="601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35577</xdr:rowOff>
    </xdr:from>
    <xdr:ext cx="762000" cy="259045"/>
    <xdr:sp macro="" textlink="">
      <xdr:nvSpPr>
        <xdr:cNvPr id="329" name="補助費等該当値テキスト">
          <a:extLst>
            <a:ext uri="{FF2B5EF4-FFF2-40B4-BE49-F238E27FC236}">
              <a16:creationId xmlns:a16="http://schemas.microsoft.com/office/drawing/2014/main" id="{00000000-0008-0000-0400-000049010000}"/>
            </a:ext>
          </a:extLst>
        </xdr:cNvPr>
        <xdr:cNvSpPr txBox="1"/>
      </xdr:nvSpPr>
      <xdr:spPr>
        <a:xfrm>
          <a:off x="16598900" y="586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33</xdr:row>
      <xdr:rowOff>156210</xdr:rowOff>
    </xdr:from>
    <xdr:to>
      <xdr:col>78</xdr:col>
      <xdr:colOff>120650</xdr:colOff>
      <xdr:row>34</xdr:row>
      <xdr:rowOff>86360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5621000" y="58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96537</xdr:rowOff>
    </xdr:from>
    <xdr:ext cx="7366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290800" y="55829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30480</xdr:rowOff>
    </xdr:from>
    <xdr:to>
      <xdr:col>74</xdr:col>
      <xdr:colOff>31750</xdr:colOff>
      <xdr:row>34</xdr:row>
      <xdr:rowOff>132080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4732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142257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4401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44196</xdr:rowOff>
    </xdr:from>
    <xdr:to>
      <xdr:col>69</xdr:col>
      <xdr:colOff>142875</xdr:colOff>
      <xdr:row>34</xdr:row>
      <xdr:rowOff>145796</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3843000" y="5873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155973</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3512800" y="5642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48768</xdr:rowOff>
    </xdr:from>
    <xdr:to>
      <xdr:col>65</xdr:col>
      <xdr:colOff>53975</xdr:colOff>
      <xdr:row>34</xdr:row>
      <xdr:rowOff>150368</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2954000" y="5878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160545</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2623800" y="5646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7</a:t>
          </a:r>
          <a:r>
            <a:rPr kumimoji="1" lang="ja-JP" altLang="ja-JP" sz="1100">
              <a:solidFill>
                <a:schemeClr val="dk1"/>
              </a:solidFill>
              <a:effectLst/>
              <a:latin typeface="+mn-lt"/>
              <a:ea typeface="+mn-ea"/>
              <a:cs typeface="+mn-cs"/>
            </a:rPr>
            <a:t>月豪雨に係る災害復旧費債の元金償還開始などにより充当一般財源が対前年度</a:t>
          </a:r>
          <a:r>
            <a:rPr kumimoji="1" lang="en-US" altLang="ja-JP" sz="1100">
              <a:solidFill>
                <a:schemeClr val="dk1"/>
              </a:solidFill>
              <a:effectLst/>
              <a:latin typeface="+mn-lt"/>
              <a:ea typeface="+mn-ea"/>
              <a:cs typeface="+mn-cs"/>
            </a:rPr>
            <a:t>74,217</a:t>
          </a:r>
          <a:r>
            <a:rPr kumimoji="1" lang="ja-JP" altLang="ja-JP" sz="1100">
              <a:solidFill>
                <a:schemeClr val="dk1"/>
              </a:solidFill>
              <a:effectLst/>
              <a:latin typeface="+mn-lt"/>
              <a:ea typeface="+mn-ea"/>
              <a:cs typeface="+mn-cs"/>
            </a:rPr>
            <a:t>千円の増となったことが比率を引き上げている。</a:t>
          </a:r>
          <a:endParaRPr lang="ja-JP" altLang="ja-JP" sz="1400">
            <a:effectLst/>
          </a:endParaRPr>
        </a:p>
        <a:p>
          <a:r>
            <a:rPr kumimoji="1" lang="ja-JP" altLang="ja-JP" sz="1100">
              <a:solidFill>
                <a:schemeClr val="dk1"/>
              </a:solidFill>
              <a:effectLst/>
              <a:latin typeface="+mn-lt"/>
              <a:ea typeface="+mn-ea"/>
              <a:cs typeface="+mn-cs"/>
            </a:rPr>
            <a:t>　市庁舎建設並びに統合中学校建設など大型事業が進行していることから今後も公債費の増加を見込んでいるが、持続可能な財政運営を確保していくためにも、繰上償還の実施など弾力的な財政運営に努める。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a:extLst>
            <a:ext uri="{FF2B5EF4-FFF2-40B4-BE49-F238E27FC236}">
              <a16:creationId xmlns:a16="http://schemas.microsoft.com/office/drawing/2014/main" id="{00000000-0008-0000-0400-00006B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43180</xdr:rowOff>
    </xdr:from>
    <xdr:to>
      <xdr:col>24</xdr:col>
      <xdr:colOff>25400</xdr:colOff>
      <xdr:row>80</xdr:row>
      <xdr:rowOff>54611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4826000" y="12730480"/>
          <a:ext cx="0" cy="10401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26688</xdr:rowOff>
    </xdr:from>
    <xdr:ext cx="762000" cy="259045"/>
    <xdr:sp macro="" textlink="">
      <xdr:nvSpPr>
        <xdr:cNvPr id="365" name="公債費最小値テキスト">
          <a:extLst>
            <a:ext uri="{FF2B5EF4-FFF2-40B4-BE49-F238E27FC236}">
              <a16:creationId xmlns:a16="http://schemas.microsoft.com/office/drawing/2014/main" id="{00000000-0008-0000-0400-00006D010000}"/>
            </a:ext>
          </a:extLst>
        </xdr:cNvPr>
        <xdr:cNvSpPr txBox="1"/>
      </xdr:nvSpPr>
      <xdr:spPr>
        <a:xfrm>
          <a:off x="4914900" y="13742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54611</xdr:rowOff>
    </xdr:from>
    <xdr:to>
      <xdr:col>24</xdr:col>
      <xdr:colOff>114300</xdr:colOff>
      <xdr:row>80</xdr:row>
      <xdr:rowOff>54611</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3770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129557</xdr:rowOff>
    </xdr:from>
    <xdr:ext cx="762000" cy="259045"/>
    <xdr:sp macro="" textlink="">
      <xdr:nvSpPr>
        <xdr:cNvPr id="367" name="公債費最大値テキスト">
          <a:extLst>
            <a:ext uri="{FF2B5EF4-FFF2-40B4-BE49-F238E27FC236}">
              <a16:creationId xmlns:a16="http://schemas.microsoft.com/office/drawing/2014/main" id="{00000000-0008-0000-0400-00006F010000}"/>
            </a:ext>
          </a:extLst>
        </xdr:cNvPr>
        <xdr:cNvSpPr txBox="1"/>
      </xdr:nvSpPr>
      <xdr:spPr>
        <a:xfrm>
          <a:off x="4914900" y="12473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43180</xdr:rowOff>
    </xdr:from>
    <xdr:to>
      <xdr:col>24</xdr:col>
      <xdr:colOff>114300</xdr:colOff>
      <xdr:row>74</xdr:row>
      <xdr:rowOff>43180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2730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130810</xdr:rowOff>
    </xdr:from>
    <xdr:to>
      <xdr:col>24</xdr:col>
      <xdr:colOff>25400</xdr:colOff>
      <xdr:row>74</xdr:row>
      <xdr:rowOff>163195</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3987800" y="12818110"/>
          <a:ext cx="838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135272</xdr:rowOff>
    </xdr:from>
    <xdr:ext cx="762000" cy="259045"/>
    <xdr:sp macro="" textlink="">
      <xdr:nvSpPr>
        <xdr:cNvPr id="370" name="公債費平均値テキスト">
          <a:extLst>
            <a:ext uri="{FF2B5EF4-FFF2-40B4-BE49-F238E27FC236}">
              <a16:creationId xmlns:a16="http://schemas.microsoft.com/office/drawing/2014/main" id="{00000000-0008-0000-0400-000072010000}"/>
            </a:ext>
          </a:extLst>
        </xdr:cNvPr>
        <xdr:cNvSpPr txBox="1"/>
      </xdr:nvSpPr>
      <xdr:spPr>
        <a:xfrm>
          <a:off x="4914900" y="128225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144780</xdr:rowOff>
    </xdr:from>
    <xdr:to>
      <xdr:col>24</xdr:col>
      <xdr:colOff>76200</xdr:colOff>
      <xdr:row>75</xdr:row>
      <xdr:rowOff>74930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47752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130810</xdr:rowOff>
    </xdr:from>
    <xdr:to>
      <xdr:col>19</xdr:col>
      <xdr:colOff>187325</xdr:colOff>
      <xdr:row>74</xdr:row>
      <xdr:rowOff>159385</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3098800" y="1281811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123825</xdr:rowOff>
    </xdr:from>
    <xdr:to>
      <xdr:col>20</xdr:col>
      <xdr:colOff>38100</xdr:colOff>
      <xdr:row>75</xdr:row>
      <xdr:rowOff>53975</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3937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38752</xdr:rowOff>
    </xdr:from>
    <xdr:ext cx="7366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3606800" y="128975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155575</xdr:rowOff>
    </xdr:from>
    <xdr:to>
      <xdr:col>15</xdr:col>
      <xdr:colOff>98425</xdr:colOff>
      <xdr:row>74</xdr:row>
      <xdr:rowOff>159385</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a:off x="2209800" y="12842875"/>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135255</xdr:rowOff>
    </xdr:from>
    <xdr:to>
      <xdr:col>15</xdr:col>
      <xdr:colOff>149225</xdr:colOff>
      <xdr:row>75</xdr:row>
      <xdr:rowOff>65405</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3048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50182</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2717800" y="12908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74</xdr:row>
      <xdr:rowOff>153670</xdr:rowOff>
    </xdr:from>
    <xdr:to>
      <xdr:col>11</xdr:col>
      <xdr:colOff>9525</xdr:colOff>
      <xdr:row>74</xdr:row>
      <xdr:rowOff>155575</xdr:rowOff>
    </xdr:to>
    <xdr:cxnSp macro="">
      <xdr:nvCxnSpPr>
        <xdr:cNvPr id="378" name="直線コネクタ 377">
          <a:extLst>
            <a:ext uri="{FF2B5EF4-FFF2-40B4-BE49-F238E27FC236}">
              <a16:creationId xmlns:a16="http://schemas.microsoft.com/office/drawing/2014/main" id="{00000000-0008-0000-0400-00007A010000}"/>
            </a:ext>
          </a:extLst>
        </xdr:cNvPr>
        <xdr:cNvCxnSpPr/>
      </xdr:nvCxnSpPr>
      <xdr:spPr>
        <a:xfrm>
          <a:off x="1320800" y="1284097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137160</xdr:rowOff>
    </xdr:from>
    <xdr:to>
      <xdr:col>11</xdr:col>
      <xdr:colOff>60325</xdr:colOff>
      <xdr:row>75</xdr:row>
      <xdr:rowOff>67310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2159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52087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828800" y="12910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137160</xdr:rowOff>
    </xdr:from>
    <xdr:to>
      <xdr:col>6</xdr:col>
      <xdr:colOff>171450</xdr:colOff>
      <xdr:row>75</xdr:row>
      <xdr:rowOff>67310</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1270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52087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939800" y="12910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112395</xdr:rowOff>
    </xdr:from>
    <xdr:to>
      <xdr:col>24</xdr:col>
      <xdr:colOff>76200</xdr:colOff>
      <xdr:row>75</xdr:row>
      <xdr:rowOff>42545</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4775200" y="12799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20972</xdr:rowOff>
    </xdr:from>
    <xdr:ext cx="762000" cy="259045"/>
    <xdr:sp macro="" textlink="">
      <xdr:nvSpPr>
        <xdr:cNvPr id="389" name="公債費該当値テキスト">
          <a:extLst>
            <a:ext uri="{FF2B5EF4-FFF2-40B4-BE49-F238E27FC236}">
              <a16:creationId xmlns:a16="http://schemas.microsoft.com/office/drawing/2014/main" id="{00000000-0008-0000-0400-000085010000}"/>
            </a:ext>
          </a:extLst>
        </xdr:cNvPr>
        <xdr:cNvSpPr txBox="1"/>
      </xdr:nvSpPr>
      <xdr:spPr>
        <a:xfrm>
          <a:off x="4914900" y="12708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80010</xdr:rowOff>
    </xdr:from>
    <xdr:to>
      <xdr:col>20</xdr:col>
      <xdr:colOff>38100</xdr:colOff>
      <xdr:row>75</xdr:row>
      <xdr:rowOff>10160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937000" y="1276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20337</xdr:rowOff>
    </xdr:from>
    <xdr:ext cx="7366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3606800" y="12536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108585</xdr:rowOff>
    </xdr:from>
    <xdr:to>
      <xdr:col>15</xdr:col>
      <xdr:colOff>149225</xdr:colOff>
      <xdr:row>75</xdr:row>
      <xdr:rowOff>38735</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048000" y="12795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48912</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717800" y="12564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104775</xdr:rowOff>
    </xdr:from>
    <xdr:to>
      <xdr:col>11</xdr:col>
      <xdr:colOff>60325</xdr:colOff>
      <xdr:row>75</xdr:row>
      <xdr:rowOff>34925</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2159000" y="127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45102</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828800" y="12560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102870</xdr:rowOff>
    </xdr:from>
    <xdr:to>
      <xdr:col>6</xdr:col>
      <xdr:colOff>171450</xdr:colOff>
      <xdr:row>75</xdr:row>
      <xdr:rowOff>33020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1270000" y="12790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43197</xdr:rowOff>
    </xdr:from>
    <xdr:ext cx="7620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939800" y="1255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人件費、扶助費、物件費、補助費等に対する経常経費充当一般財源が増となり、かつ歳入経常一般財源が対前年度</a:t>
          </a:r>
          <a:r>
            <a:rPr kumimoji="1" lang="en-US" altLang="ja-JP" sz="1100">
              <a:solidFill>
                <a:schemeClr val="dk1"/>
              </a:solidFill>
              <a:effectLst/>
              <a:latin typeface="+mn-lt"/>
              <a:ea typeface="+mn-ea"/>
              <a:cs typeface="+mn-cs"/>
            </a:rPr>
            <a:t>123,316</a:t>
          </a:r>
          <a:r>
            <a:rPr kumimoji="1" lang="ja-JP" altLang="ja-JP" sz="1100">
              <a:solidFill>
                <a:schemeClr val="dk1"/>
              </a:solidFill>
              <a:effectLst/>
              <a:latin typeface="+mn-lt"/>
              <a:ea typeface="+mn-ea"/>
              <a:cs typeface="+mn-cs"/>
            </a:rPr>
            <a:t>千円の減となったことが比率を引き上げている。</a:t>
          </a:r>
          <a:endParaRPr lang="ja-JP" altLang="ja-JP" sz="1400">
            <a:effectLst/>
          </a:endParaRPr>
        </a:p>
        <a:p>
          <a:r>
            <a:rPr kumimoji="1" lang="ja-JP" altLang="ja-JP" sz="1100">
              <a:solidFill>
                <a:schemeClr val="dk1"/>
              </a:solidFill>
              <a:effectLst/>
              <a:latin typeface="+mn-lt"/>
              <a:ea typeface="+mn-ea"/>
              <a:cs typeface="+mn-cs"/>
            </a:rPr>
            <a:t>　全国平均・類似団体平均を下回っているものの、今後も財政健全化路線を堅持して経常経費の抑制に努める。</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117856</xdr:rowOff>
    </xdr:from>
    <xdr:to>
      <xdr:col>82</xdr:col>
      <xdr:colOff>107950</xdr:colOff>
      <xdr:row>79</xdr:row>
      <xdr:rowOff>97282</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462256"/>
          <a:ext cx="0" cy="1179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79</xdr:row>
      <xdr:rowOff>69359</xdr:rowOff>
    </xdr:from>
    <xdr:ext cx="762000" cy="259045"/>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613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79</xdr:row>
      <xdr:rowOff>97282</xdr:rowOff>
    </xdr:from>
    <xdr:to>
      <xdr:col>82</xdr:col>
      <xdr:colOff>196850</xdr:colOff>
      <xdr:row>79</xdr:row>
      <xdr:rowOff>97282</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3641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32783</xdr:rowOff>
    </xdr:from>
    <xdr:ext cx="762000" cy="25904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205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117856</xdr:rowOff>
    </xdr:from>
    <xdr:to>
      <xdr:col>82</xdr:col>
      <xdr:colOff>196850</xdr:colOff>
      <xdr:row>72</xdr:row>
      <xdr:rowOff>117856</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462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62992</xdr:rowOff>
    </xdr:from>
    <xdr:to>
      <xdr:col>82</xdr:col>
      <xdr:colOff>107950</xdr:colOff>
      <xdr:row>75</xdr:row>
      <xdr:rowOff>46990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5671800" y="12750292"/>
          <a:ext cx="8382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57421</xdr:rowOff>
    </xdr:from>
    <xdr:ext cx="762000" cy="259045"/>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3087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85344</xdr:rowOff>
    </xdr:from>
    <xdr:to>
      <xdr:col>82</xdr:col>
      <xdr:colOff>158750</xdr:colOff>
      <xdr:row>77</xdr:row>
      <xdr:rowOff>15494</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62992</xdr:rowOff>
    </xdr:from>
    <xdr:to>
      <xdr:col>78</xdr:col>
      <xdr:colOff>69850</xdr:colOff>
      <xdr:row>75</xdr:row>
      <xdr:rowOff>51562</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4782800" y="12750292"/>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133350</xdr:rowOff>
    </xdr:from>
    <xdr:to>
      <xdr:col>78</xdr:col>
      <xdr:colOff>120650</xdr:colOff>
      <xdr:row>76</xdr:row>
      <xdr:rowOff>63500</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48277</xdr:rowOff>
    </xdr:from>
    <xdr:ext cx="7366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3078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51562</xdr:rowOff>
    </xdr:from>
    <xdr:to>
      <xdr:col>73</xdr:col>
      <xdr:colOff>180975</xdr:colOff>
      <xdr:row>76</xdr:row>
      <xdr:rowOff>26415</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flipV="1">
          <a:off x="13893800" y="12910312"/>
          <a:ext cx="889000" cy="14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117348</xdr:rowOff>
    </xdr:from>
    <xdr:to>
      <xdr:col>74</xdr:col>
      <xdr:colOff>31750</xdr:colOff>
      <xdr:row>77</xdr:row>
      <xdr:rowOff>47498</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14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32275</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3233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26415</xdr:rowOff>
    </xdr:from>
    <xdr:to>
      <xdr:col>69</xdr:col>
      <xdr:colOff>92075</xdr:colOff>
      <xdr:row>76</xdr:row>
      <xdr:rowOff>44704</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flipV="1">
          <a:off x="13004800" y="13056615"/>
          <a:ext cx="8890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167639</xdr:rowOff>
    </xdr:from>
    <xdr:to>
      <xdr:col>69</xdr:col>
      <xdr:colOff>142875</xdr:colOff>
      <xdr:row>77</xdr:row>
      <xdr:rowOff>97789</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82566</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135637</xdr:rowOff>
    </xdr:from>
    <xdr:to>
      <xdr:col>65</xdr:col>
      <xdr:colOff>53975</xdr:colOff>
      <xdr:row>77</xdr:row>
      <xdr:rowOff>65787</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50564</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3252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167640</xdr:rowOff>
    </xdr:from>
    <xdr:to>
      <xdr:col>82</xdr:col>
      <xdr:colOff>158750</xdr:colOff>
      <xdr:row>75</xdr:row>
      <xdr:rowOff>97790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2854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12717</xdr:rowOff>
    </xdr:from>
    <xdr:ext cx="762000" cy="259045"/>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270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12192</xdr:rowOff>
    </xdr:from>
    <xdr:to>
      <xdr:col>78</xdr:col>
      <xdr:colOff>120650</xdr:colOff>
      <xdr:row>74</xdr:row>
      <xdr:rowOff>113792</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2699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72</xdr:row>
      <xdr:rowOff>123969</xdr:rowOff>
    </xdr:from>
    <xdr:ext cx="7366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24683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762</xdr:rowOff>
    </xdr:from>
    <xdr:to>
      <xdr:col>74</xdr:col>
      <xdr:colOff>31750</xdr:colOff>
      <xdr:row>75</xdr:row>
      <xdr:rowOff>102362</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285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112539</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2628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147065</xdr:rowOff>
    </xdr:from>
    <xdr:to>
      <xdr:col>69</xdr:col>
      <xdr:colOff>142875</xdr:colOff>
      <xdr:row>76</xdr:row>
      <xdr:rowOff>77215</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3005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87393</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2774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165354</xdr:rowOff>
    </xdr:from>
    <xdr:to>
      <xdr:col>65</xdr:col>
      <xdr:colOff>53975</xdr:colOff>
      <xdr:row>76</xdr:row>
      <xdr:rowOff>95504</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3024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105681</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2792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80736</xdr:rowOff>
    </xdr:from>
    <xdr:to>
      <xdr:col>29</xdr:col>
      <xdr:colOff>127000</xdr:colOff>
      <xdr:row>20</xdr:row>
      <xdr:rowOff>49711</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2185761"/>
          <a:ext cx="0" cy="1340575"/>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21788</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498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67,725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49711</xdr:rowOff>
    </xdr:from>
    <xdr:to>
      <xdr:col>30</xdr:col>
      <xdr:colOff>25400</xdr:colOff>
      <xdr:row>20</xdr:row>
      <xdr:rowOff>49711</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52633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167113</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92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80736</xdr:rowOff>
    </xdr:from>
    <xdr:to>
      <xdr:col>30</xdr:col>
      <xdr:colOff>25400</xdr:colOff>
      <xdr:row>12</xdr:row>
      <xdr:rowOff>80736</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218576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7997</xdr:rowOff>
    </xdr:from>
    <xdr:to>
      <xdr:col>29</xdr:col>
      <xdr:colOff>127000</xdr:colOff>
      <xdr:row>16</xdr:row>
      <xdr:rowOff>27439</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5003800" y="2798822"/>
          <a:ext cx="647700" cy="194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136560</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29273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164483</xdr:rowOff>
    </xdr:from>
    <xdr:to>
      <xdr:col>29</xdr:col>
      <xdr:colOff>177800</xdr:colOff>
      <xdr:row>17</xdr:row>
      <xdr:rowOff>94633</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29553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27439</xdr:rowOff>
    </xdr:from>
    <xdr:to>
      <xdr:col>26</xdr:col>
      <xdr:colOff>50800</xdr:colOff>
      <xdr:row>16</xdr:row>
      <xdr:rowOff>80627</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2818264"/>
          <a:ext cx="698500" cy="531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4692</xdr:rowOff>
    </xdr:from>
    <xdr:to>
      <xdr:col>26</xdr:col>
      <xdr:colOff>101600</xdr:colOff>
      <xdr:row>17</xdr:row>
      <xdr:rowOff>106292</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29669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91069</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30533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80627</xdr:rowOff>
    </xdr:from>
    <xdr:to>
      <xdr:col>22</xdr:col>
      <xdr:colOff>114300</xdr:colOff>
      <xdr:row>16</xdr:row>
      <xdr:rowOff>142436</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3606800" y="2871452"/>
          <a:ext cx="698500" cy="618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49933</xdr:rowOff>
    </xdr:from>
    <xdr:to>
      <xdr:col>22</xdr:col>
      <xdr:colOff>165100</xdr:colOff>
      <xdr:row>17</xdr:row>
      <xdr:rowOff>151533</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30122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136310</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3098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142436</xdr:rowOff>
    </xdr:from>
    <xdr:to>
      <xdr:col>18</xdr:col>
      <xdr:colOff>177800</xdr:colOff>
      <xdr:row>17</xdr:row>
      <xdr:rowOff>9663</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2933261"/>
          <a:ext cx="698500" cy="386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82220</xdr:rowOff>
    </xdr:from>
    <xdr:to>
      <xdr:col>19</xdr:col>
      <xdr:colOff>38100</xdr:colOff>
      <xdr:row>18</xdr:row>
      <xdr:rowOff>12370</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3044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168597</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3130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99724</xdr:rowOff>
    </xdr:from>
    <xdr:to>
      <xdr:col>15</xdr:col>
      <xdr:colOff>101600</xdr:colOff>
      <xdr:row>18</xdr:row>
      <xdr:rowOff>29874</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3061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14651</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3148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128647</xdr:rowOff>
    </xdr:from>
    <xdr:to>
      <xdr:col>29</xdr:col>
      <xdr:colOff>177800</xdr:colOff>
      <xdr:row>16</xdr:row>
      <xdr:rowOff>58797</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274802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145174</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25930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148089</xdr:rowOff>
    </xdr:from>
    <xdr:to>
      <xdr:col>26</xdr:col>
      <xdr:colOff>101600</xdr:colOff>
      <xdr:row>16</xdr:row>
      <xdr:rowOff>78239</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27674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88416</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2536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29827</xdr:rowOff>
    </xdr:from>
    <xdr:to>
      <xdr:col>22</xdr:col>
      <xdr:colOff>165100</xdr:colOff>
      <xdr:row>16</xdr:row>
      <xdr:rowOff>131427</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28206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141604</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2589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91636</xdr:rowOff>
    </xdr:from>
    <xdr:to>
      <xdr:col>19</xdr:col>
      <xdr:colOff>38100</xdr:colOff>
      <xdr:row>17</xdr:row>
      <xdr:rowOff>21786</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28824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31963</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2651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130313</xdr:rowOff>
    </xdr:from>
    <xdr:to>
      <xdr:col>15</xdr:col>
      <xdr:colOff>101600</xdr:colOff>
      <xdr:row>17</xdr:row>
      <xdr:rowOff>60463</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29211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70640</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2690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a:extLst>
            <a:ext uri="{FF2B5EF4-FFF2-40B4-BE49-F238E27FC236}">
              <a16:creationId xmlns:a16="http://schemas.microsoft.com/office/drawing/2014/main" id="{00000000-0008-0000-0500-00006C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25791</xdr:rowOff>
    </xdr:from>
    <xdr:to>
      <xdr:col>29</xdr:col>
      <xdr:colOff>127000</xdr:colOff>
      <xdr:row>38</xdr:row>
      <xdr:rowOff>146271</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651500" y="5950341"/>
          <a:ext cx="0" cy="166353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118348</xdr:rowOff>
    </xdr:from>
    <xdr:ext cx="762000" cy="259045"/>
    <xdr:sp macro="" textlink="">
      <xdr:nvSpPr>
        <xdr:cNvPr id="110" name="人口1人当たり決算額の推移最小値テキスト445">
          <a:extLst>
            <a:ext uri="{FF2B5EF4-FFF2-40B4-BE49-F238E27FC236}">
              <a16:creationId xmlns:a16="http://schemas.microsoft.com/office/drawing/2014/main" id="{00000000-0008-0000-0500-00006E000000}"/>
            </a:ext>
          </a:extLst>
        </xdr:cNvPr>
        <xdr:cNvSpPr txBox="1"/>
      </xdr:nvSpPr>
      <xdr:spPr>
        <a:xfrm>
          <a:off x="5740400" y="75859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146271</xdr:rowOff>
    </xdr:from>
    <xdr:to>
      <xdr:col>30</xdr:col>
      <xdr:colOff>25400</xdr:colOff>
      <xdr:row>38</xdr:row>
      <xdr:rowOff>146271</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76138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283618</xdr:rowOff>
    </xdr:from>
    <xdr:ext cx="762000" cy="259045"/>
    <xdr:sp macro="" textlink="">
      <xdr:nvSpPr>
        <xdr:cNvPr id="112" name="人口1人当たり決算額の推移最大値テキスト445">
          <a:extLst>
            <a:ext uri="{FF2B5EF4-FFF2-40B4-BE49-F238E27FC236}">
              <a16:creationId xmlns:a16="http://schemas.microsoft.com/office/drawing/2014/main" id="{00000000-0008-0000-0500-000070000000}"/>
            </a:ext>
          </a:extLst>
        </xdr:cNvPr>
        <xdr:cNvSpPr txBox="1"/>
      </xdr:nvSpPr>
      <xdr:spPr>
        <a:xfrm>
          <a:off x="5740400" y="56938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421,564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25791</xdr:rowOff>
    </xdr:from>
    <xdr:to>
      <xdr:col>30</xdr:col>
      <xdr:colOff>25400</xdr:colOff>
      <xdr:row>33</xdr:row>
      <xdr:rowOff>25791</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5562600" y="59503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21288</xdr:rowOff>
    </xdr:from>
    <xdr:to>
      <xdr:col>29</xdr:col>
      <xdr:colOff>127000</xdr:colOff>
      <xdr:row>38</xdr:row>
      <xdr:rowOff>23757</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5003800" y="7488888"/>
          <a:ext cx="647700" cy="246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119919</xdr:rowOff>
    </xdr:from>
    <xdr:ext cx="762000" cy="259045"/>
    <xdr:sp macro="" textlink="">
      <xdr:nvSpPr>
        <xdr:cNvPr id="115" name="人口1人当たり決算額の推移平均値テキスト445">
          <a:extLst>
            <a:ext uri="{FF2B5EF4-FFF2-40B4-BE49-F238E27FC236}">
              <a16:creationId xmlns:a16="http://schemas.microsoft.com/office/drawing/2014/main" id="{00000000-0008-0000-0500-000073000000}"/>
            </a:ext>
          </a:extLst>
        </xdr:cNvPr>
        <xdr:cNvSpPr txBox="1"/>
      </xdr:nvSpPr>
      <xdr:spPr>
        <a:xfrm>
          <a:off x="5740400" y="72446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274842</xdr:rowOff>
    </xdr:from>
    <xdr:to>
      <xdr:col>29</xdr:col>
      <xdr:colOff>177800</xdr:colOff>
      <xdr:row>38</xdr:row>
      <xdr:rowOff>33542</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5600700" y="7399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14616</xdr:rowOff>
    </xdr:from>
    <xdr:to>
      <xdr:col>26</xdr:col>
      <xdr:colOff>50800</xdr:colOff>
      <xdr:row>38</xdr:row>
      <xdr:rowOff>23757</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4305300" y="7482216"/>
          <a:ext cx="698500" cy="914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278923</xdr:rowOff>
    </xdr:from>
    <xdr:to>
      <xdr:col>26</xdr:col>
      <xdr:colOff>101600</xdr:colOff>
      <xdr:row>38</xdr:row>
      <xdr:rowOff>37623</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953000" y="74036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47800</xdr:rowOff>
    </xdr:from>
    <xdr:ext cx="7366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4622800" y="7172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13756</xdr:rowOff>
    </xdr:from>
    <xdr:to>
      <xdr:col>22</xdr:col>
      <xdr:colOff>114300</xdr:colOff>
      <xdr:row>38</xdr:row>
      <xdr:rowOff>14616</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a:off x="3606800" y="7481356"/>
          <a:ext cx="698500" cy="8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285533</xdr:rowOff>
    </xdr:from>
    <xdr:to>
      <xdr:col>22</xdr:col>
      <xdr:colOff>165100</xdr:colOff>
      <xdr:row>38</xdr:row>
      <xdr:rowOff>44233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4254500" y="74102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54410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924300" y="7179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6559</xdr:rowOff>
    </xdr:from>
    <xdr:to>
      <xdr:col>18</xdr:col>
      <xdr:colOff>177800</xdr:colOff>
      <xdr:row>38</xdr:row>
      <xdr:rowOff>13756</xdr:rowOff>
    </xdr:to>
    <xdr:cxnSp macro="">
      <xdr:nvCxnSpPr>
        <xdr:cNvPr id="123" name="直線コネクタ 122">
          <a:extLst>
            <a:ext uri="{FF2B5EF4-FFF2-40B4-BE49-F238E27FC236}">
              <a16:creationId xmlns:a16="http://schemas.microsoft.com/office/drawing/2014/main" id="{00000000-0008-0000-0500-00007B000000}"/>
            </a:ext>
          </a:extLst>
        </xdr:cNvPr>
        <xdr:cNvCxnSpPr/>
      </xdr:nvCxnSpPr>
      <xdr:spPr bwMode="auto">
        <a:xfrm>
          <a:off x="2908300" y="7474159"/>
          <a:ext cx="698500" cy="71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282927</xdr:rowOff>
    </xdr:from>
    <xdr:to>
      <xdr:col>19</xdr:col>
      <xdr:colOff>38100</xdr:colOff>
      <xdr:row>38</xdr:row>
      <xdr:rowOff>41627</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3556000" y="74076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51804</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225800" y="7176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282824</xdr:rowOff>
    </xdr:from>
    <xdr:to>
      <xdr:col>15</xdr:col>
      <xdr:colOff>101600</xdr:colOff>
      <xdr:row>38</xdr:row>
      <xdr:rowOff>41524</xdr:rowOff>
    </xdr:to>
    <xdr:sp macro="" textlink="">
      <xdr:nvSpPr>
        <xdr:cNvPr id="126" name="フローチャート: 判断 125">
          <a:extLst>
            <a:ext uri="{FF2B5EF4-FFF2-40B4-BE49-F238E27FC236}">
              <a16:creationId xmlns:a16="http://schemas.microsoft.com/office/drawing/2014/main" id="{00000000-0008-0000-0500-00007E000000}"/>
            </a:ext>
          </a:extLst>
        </xdr:cNvPr>
        <xdr:cNvSpPr/>
      </xdr:nvSpPr>
      <xdr:spPr bwMode="auto">
        <a:xfrm>
          <a:off x="2857500" y="74075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51701</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527300" y="717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313388</xdr:rowOff>
    </xdr:from>
    <xdr:to>
      <xdr:col>29</xdr:col>
      <xdr:colOff>177800</xdr:colOff>
      <xdr:row>38</xdr:row>
      <xdr:rowOff>72088</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5600700" y="74380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234219</xdr:rowOff>
    </xdr:from>
    <xdr:ext cx="762000" cy="259045"/>
    <xdr:sp macro="" textlink="">
      <xdr:nvSpPr>
        <xdr:cNvPr id="134" name="人口1人当たり決算額の推移該当値テキスト445">
          <a:extLst>
            <a:ext uri="{FF2B5EF4-FFF2-40B4-BE49-F238E27FC236}">
              <a16:creationId xmlns:a16="http://schemas.microsoft.com/office/drawing/2014/main" id="{00000000-0008-0000-0500-000086000000}"/>
            </a:ext>
          </a:extLst>
        </xdr:cNvPr>
        <xdr:cNvSpPr txBox="1"/>
      </xdr:nvSpPr>
      <xdr:spPr>
        <a:xfrm>
          <a:off x="5740400" y="73589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315857</xdr:rowOff>
    </xdr:from>
    <xdr:to>
      <xdr:col>26</xdr:col>
      <xdr:colOff>101600</xdr:colOff>
      <xdr:row>38</xdr:row>
      <xdr:rowOff>74557</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953000" y="74405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59334</xdr:rowOff>
    </xdr:from>
    <xdr:ext cx="7366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4622800" y="75269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306716</xdr:rowOff>
    </xdr:from>
    <xdr:to>
      <xdr:col>22</xdr:col>
      <xdr:colOff>165100</xdr:colOff>
      <xdr:row>38</xdr:row>
      <xdr:rowOff>65416</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4254500" y="74314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50193</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924300" y="7517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305856</xdr:rowOff>
    </xdr:from>
    <xdr:to>
      <xdr:col>19</xdr:col>
      <xdr:colOff>38100</xdr:colOff>
      <xdr:row>38</xdr:row>
      <xdr:rowOff>64556</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3556000" y="74305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49333</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3225800" y="7516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298659</xdr:rowOff>
    </xdr:from>
    <xdr:to>
      <xdr:col>15</xdr:col>
      <xdr:colOff>101600</xdr:colOff>
      <xdr:row>38</xdr:row>
      <xdr:rowOff>57359</xdr:rowOff>
    </xdr:to>
    <xdr:sp macro="" textlink="">
      <xdr:nvSpPr>
        <xdr:cNvPr id="141" name="楕円 140">
          <a:extLst>
            <a:ext uri="{FF2B5EF4-FFF2-40B4-BE49-F238E27FC236}">
              <a16:creationId xmlns:a16="http://schemas.microsoft.com/office/drawing/2014/main" id="{00000000-0008-0000-0500-00008D000000}"/>
            </a:ext>
          </a:extLst>
        </xdr:cNvPr>
        <xdr:cNvSpPr/>
      </xdr:nvSpPr>
      <xdr:spPr bwMode="auto">
        <a:xfrm>
          <a:off x="2857500" y="7423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42136</xdr:rowOff>
    </xdr:from>
    <xdr:ext cx="762000" cy="259045"/>
    <xdr:sp macro=""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2527300" y="7509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16,235
16,149
317.16
20,081,912
19,000,505
428,138
6,730,951
16,366,361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49619</xdr:rowOff>
    </xdr:from>
    <xdr:to>
      <xdr:col>24</xdr:col>
      <xdr:colOff>62865</xdr:colOff>
      <xdr:row>39</xdr:row>
      <xdr:rowOff>27140</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364569"/>
          <a:ext cx="1270" cy="13491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30967</xdr:rowOff>
    </xdr:from>
    <xdr:ext cx="534377" cy="259045"/>
    <xdr:sp macro=""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717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27140</xdr:rowOff>
    </xdr:from>
    <xdr:to>
      <xdr:col>24</xdr:col>
      <xdr:colOff>152400</xdr:colOff>
      <xdr:row>39</xdr:row>
      <xdr:rowOff>27140</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713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167746</xdr:rowOff>
    </xdr:from>
    <xdr:ext cx="599010" cy="259045"/>
    <xdr:sp macro=""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513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167,593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49619</xdr:rowOff>
    </xdr:from>
    <xdr:to>
      <xdr:col>24</xdr:col>
      <xdr:colOff>152400</xdr:colOff>
      <xdr:row>31</xdr:row>
      <xdr:rowOff>49619</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36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157569</xdr:rowOff>
    </xdr:from>
    <xdr:to>
      <xdr:col>24</xdr:col>
      <xdr:colOff>63500</xdr:colOff>
      <xdr:row>34</xdr:row>
      <xdr:rowOff>10160</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5815419"/>
          <a:ext cx="838200" cy="24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82326</xdr:rowOff>
    </xdr:from>
    <xdr:ext cx="599010" cy="259045"/>
    <xdr:sp macro=""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60830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103899</xdr:rowOff>
    </xdr:from>
    <xdr:to>
      <xdr:col>24</xdr:col>
      <xdr:colOff>114300</xdr:colOff>
      <xdr:row>36</xdr:row>
      <xdr:rowOff>34049</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610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10160</xdr:rowOff>
    </xdr:from>
    <xdr:to>
      <xdr:col>19</xdr:col>
      <xdr:colOff>177800</xdr:colOff>
      <xdr:row>34</xdr:row>
      <xdr:rowOff>74371</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908300" y="5839460"/>
          <a:ext cx="889000" cy="64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112713</xdr:rowOff>
    </xdr:from>
    <xdr:to>
      <xdr:col>20</xdr:col>
      <xdr:colOff>38100</xdr:colOff>
      <xdr:row>36</xdr:row>
      <xdr:rowOff>42863</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6113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33990</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497795" y="6206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74371</xdr:rowOff>
    </xdr:from>
    <xdr:to>
      <xdr:col>15</xdr:col>
      <xdr:colOff>50800</xdr:colOff>
      <xdr:row>35</xdr:row>
      <xdr:rowOff>59677</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5903671"/>
          <a:ext cx="889000" cy="156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169202</xdr:rowOff>
    </xdr:from>
    <xdr:to>
      <xdr:col>15</xdr:col>
      <xdr:colOff>101600</xdr:colOff>
      <xdr:row>36</xdr:row>
      <xdr:rowOff>99352</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6169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90479</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08795" y="62626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47473</xdr:rowOff>
    </xdr:from>
    <xdr:to>
      <xdr:col>10</xdr:col>
      <xdr:colOff>114300</xdr:colOff>
      <xdr:row>35</xdr:row>
      <xdr:rowOff>59677</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a:off x="1130300" y="6048223"/>
          <a:ext cx="889000" cy="12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119215</xdr:rowOff>
    </xdr:from>
    <xdr:to>
      <xdr:col>10</xdr:col>
      <xdr:colOff>165100</xdr:colOff>
      <xdr:row>37</xdr:row>
      <xdr:rowOff>49365</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29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40492</xdr:rowOff>
    </xdr:from>
    <xdr:ext cx="534377"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52111" y="6384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121742</xdr:rowOff>
    </xdr:from>
    <xdr:to>
      <xdr:col>6</xdr:col>
      <xdr:colOff>38100</xdr:colOff>
      <xdr:row>37</xdr:row>
      <xdr:rowOff>51892</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29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43019</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63111" y="638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106769</xdr:rowOff>
    </xdr:from>
    <xdr:to>
      <xdr:col>24</xdr:col>
      <xdr:colOff>114300</xdr:colOff>
      <xdr:row>34</xdr:row>
      <xdr:rowOff>36919</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4584700" y="5764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129646</xdr:rowOff>
    </xdr:from>
    <xdr:ext cx="599010" cy="259045"/>
    <xdr:sp macro=""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5616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130810</xdr:rowOff>
    </xdr:from>
    <xdr:to>
      <xdr:col>20</xdr:col>
      <xdr:colOff>38100</xdr:colOff>
      <xdr:row>34</xdr:row>
      <xdr:rowOff>60960</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3746500" y="578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77487</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5563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23571</xdr:rowOff>
    </xdr:from>
    <xdr:to>
      <xdr:col>15</xdr:col>
      <xdr:colOff>101600</xdr:colOff>
      <xdr:row>34</xdr:row>
      <xdr:rowOff>125171</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2857500" y="5852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141698</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5628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8877</xdr:rowOff>
    </xdr:from>
    <xdr:to>
      <xdr:col>10</xdr:col>
      <xdr:colOff>165100</xdr:colOff>
      <xdr:row>35</xdr:row>
      <xdr:rowOff>110477</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968500" y="6009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127004</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19795" y="5784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168123</xdr:rowOff>
    </xdr:from>
    <xdr:to>
      <xdr:col>6</xdr:col>
      <xdr:colOff>38100</xdr:colOff>
      <xdr:row>35</xdr:row>
      <xdr:rowOff>98273</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079500" y="5997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114800</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30795" y="5772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42432</xdr:rowOff>
    </xdr:from>
    <xdr:to>
      <xdr:col>24</xdr:col>
      <xdr:colOff>62865</xdr:colOff>
      <xdr:row>58</xdr:row>
      <xdr:rowOff>118385</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786382"/>
          <a:ext cx="1270" cy="12761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122212</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1006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118385</xdr:rowOff>
    </xdr:from>
    <xdr:to>
      <xdr:col>24</xdr:col>
      <xdr:colOff>152400</xdr:colOff>
      <xdr:row>58</xdr:row>
      <xdr:rowOff>118385</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10062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160559</xdr:rowOff>
    </xdr:from>
    <xdr:ext cx="599010"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561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42432</xdr:rowOff>
    </xdr:from>
    <xdr:to>
      <xdr:col>24</xdr:col>
      <xdr:colOff>152400</xdr:colOff>
      <xdr:row>51</xdr:row>
      <xdr:rowOff>42432</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786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9055</xdr:rowOff>
    </xdr:from>
    <xdr:to>
      <xdr:col>24</xdr:col>
      <xdr:colOff>63500</xdr:colOff>
      <xdr:row>58</xdr:row>
      <xdr:rowOff>28370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3797300" y="9953155"/>
          <a:ext cx="838200" cy="19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163761</xdr:rowOff>
    </xdr:from>
    <xdr:ext cx="599010"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76496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140884</xdr:rowOff>
    </xdr:from>
    <xdr:to>
      <xdr:col>24</xdr:col>
      <xdr:colOff>114300</xdr:colOff>
      <xdr:row>58</xdr:row>
      <xdr:rowOff>71034</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9913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9055</xdr:rowOff>
    </xdr:from>
    <xdr:to>
      <xdr:col>19</xdr:col>
      <xdr:colOff>177800</xdr:colOff>
      <xdr:row>58</xdr:row>
      <xdr:rowOff>43543</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908300" y="9953155"/>
          <a:ext cx="889000" cy="34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151940</xdr:rowOff>
    </xdr:from>
    <xdr:to>
      <xdr:col>20</xdr:col>
      <xdr:colOff>38100</xdr:colOff>
      <xdr:row>58</xdr:row>
      <xdr:rowOff>82090</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9924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73217</xdr:rowOff>
    </xdr:from>
    <xdr:ext cx="534377"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530111" y="10017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38095</xdr:rowOff>
    </xdr:from>
    <xdr:to>
      <xdr:col>15</xdr:col>
      <xdr:colOff>50800</xdr:colOff>
      <xdr:row>58</xdr:row>
      <xdr:rowOff>43543</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2019300" y="9982195"/>
          <a:ext cx="889000" cy="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163686</xdr:rowOff>
    </xdr:from>
    <xdr:to>
      <xdr:col>15</xdr:col>
      <xdr:colOff>101600</xdr:colOff>
      <xdr:row>58</xdr:row>
      <xdr:rowOff>93836</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9936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110363</xdr:rowOff>
    </xdr:from>
    <xdr:ext cx="534377"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41111" y="9711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38095</xdr:rowOff>
    </xdr:from>
    <xdr:to>
      <xdr:col>10</xdr:col>
      <xdr:colOff>114300</xdr:colOff>
      <xdr:row>58</xdr:row>
      <xdr:rowOff>58279</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1130300" y="9982195"/>
          <a:ext cx="889000" cy="20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170125</xdr:rowOff>
    </xdr:from>
    <xdr:to>
      <xdr:col>10</xdr:col>
      <xdr:colOff>165100</xdr:colOff>
      <xdr:row>58</xdr:row>
      <xdr:rowOff>100275</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994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91402</xdr:rowOff>
    </xdr:from>
    <xdr:ext cx="534377"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52111" y="10035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10730</xdr:rowOff>
    </xdr:from>
    <xdr:to>
      <xdr:col>6</xdr:col>
      <xdr:colOff>38100</xdr:colOff>
      <xdr:row>58</xdr:row>
      <xdr:rowOff>112330</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995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103457</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63111" y="10047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149020</xdr:rowOff>
    </xdr:from>
    <xdr:to>
      <xdr:col>24</xdr:col>
      <xdr:colOff>114300</xdr:colOff>
      <xdr:row>58</xdr:row>
      <xdr:rowOff>79170</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9921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119311</xdr:rowOff>
    </xdr:from>
    <xdr:ext cx="534377"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891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129705</xdr:rowOff>
    </xdr:from>
    <xdr:to>
      <xdr:col>20</xdr:col>
      <xdr:colOff>38100</xdr:colOff>
      <xdr:row>58</xdr:row>
      <xdr:rowOff>59855</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9902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76382</xdr:rowOff>
    </xdr:from>
    <xdr:ext cx="59901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497795" y="9677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164193</xdr:rowOff>
    </xdr:from>
    <xdr:to>
      <xdr:col>15</xdr:col>
      <xdr:colOff>101600</xdr:colOff>
      <xdr:row>58</xdr:row>
      <xdr:rowOff>94343</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9936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85470</xdr:rowOff>
    </xdr:from>
    <xdr:ext cx="534377"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41111" y="10029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158745</xdr:rowOff>
    </xdr:from>
    <xdr:to>
      <xdr:col>10</xdr:col>
      <xdr:colOff>165100</xdr:colOff>
      <xdr:row>58</xdr:row>
      <xdr:rowOff>88895</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9931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105422</xdr:rowOff>
    </xdr:from>
    <xdr:ext cx="534377"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52111" y="9706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7479</xdr:rowOff>
    </xdr:from>
    <xdr:to>
      <xdr:col>6</xdr:col>
      <xdr:colOff>38100</xdr:colOff>
      <xdr:row>58</xdr:row>
      <xdr:rowOff>109079</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9951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125606</xdr:rowOff>
    </xdr:from>
    <xdr:ext cx="534377"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63111" y="9726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144434</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74</xdr:row>
      <xdr:rowOff>160762</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5642</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21970</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00000000-0008-0000-06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維持補修費グラフ枠">
          <a:extLst>
            <a:ext uri="{FF2B5EF4-FFF2-40B4-BE49-F238E27FC236}">
              <a16:creationId xmlns:a16="http://schemas.microsoft.com/office/drawing/2014/main" id="{00000000-0008-0000-06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40667</xdr:rowOff>
    </xdr:from>
    <xdr:to>
      <xdr:col>24</xdr:col>
      <xdr:colOff>62865</xdr:colOff>
      <xdr:row>79</xdr:row>
      <xdr:rowOff>89376</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4633595" y="12213617"/>
          <a:ext cx="1270" cy="14203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93203</xdr:rowOff>
    </xdr:from>
    <xdr:ext cx="378565" cy="259045"/>
    <xdr:sp macro="" textlink="">
      <xdr:nvSpPr>
        <xdr:cNvPr id="173" name="維持補修費最小値テキスト">
          <a:extLst>
            <a:ext uri="{FF2B5EF4-FFF2-40B4-BE49-F238E27FC236}">
              <a16:creationId xmlns:a16="http://schemas.microsoft.com/office/drawing/2014/main" id="{00000000-0008-0000-0600-0000AD000000}"/>
            </a:ext>
          </a:extLst>
        </xdr:cNvPr>
        <xdr:cNvSpPr txBox="1"/>
      </xdr:nvSpPr>
      <xdr:spPr>
        <a:xfrm>
          <a:off x="4686300" y="136377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89376</xdr:rowOff>
    </xdr:from>
    <xdr:to>
      <xdr:col>24</xdr:col>
      <xdr:colOff>152400</xdr:colOff>
      <xdr:row>79</xdr:row>
      <xdr:rowOff>89376</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4546600" y="136339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158794</xdr:rowOff>
    </xdr:from>
    <xdr:ext cx="534377" cy="259045"/>
    <xdr:sp macro="" textlink="">
      <xdr:nvSpPr>
        <xdr:cNvPr id="175" name="維持補修費最大値テキスト">
          <a:extLst>
            <a:ext uri="{FF2B5EF4-FFF2-40B4-BE49-F238E27FC236}">
              <a16:creationId xmlns:a16="http://schemas.microsoft.com/office/drawing/2014/main" id="{00000000-0008-0000-0600-0000AF000000}"/>
            </a:ext>
          </a:extLst>
        </xdr:cNvPr>
        <xdr:cNvSpPr txBox="1"/>
      </xdr:nvSpPr>
      <xdr:spPr>
        <a:xfrm>
          <a:off x="4686300" y="11988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40667</xdr:rowOff>
    </xdr:from>
    <xdr:to>
      <xdr:col>24</xdr:col>
      <xdr:colOff>152400</xdr:colOff>
      <xdr:row>71</xdr:row>
      <xdr:rowOff>40667</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4546600" y="122136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79</xdr:row>
      <xdr:rowOff>1609</xdr:rowOff>
    </xdr:from>
    <xdr:to>
      <xdr:col>24</xdr:col>
      <xdr:colOff>63500</xdr:colOff>
      <xdr:row>79</xdr:row>
      <xdr:rowOff>18493</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3797300" y="13546159"/>
          <a:ext cx="838200" cy="16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66760</xdr:rowOff>
    </xdr:from>
    <xdr:ext cx="534377" cy="259045"/>
    <xdr:sp macro="" textlink="">
      <xdr:nvSpPr>
        <xdr:cNvPr id="178" name="維持補修費平均値テキスト">
          <a:extLst>
            <a:ext uri="{FF2B5EF4-FFF2-40B4-BE49-F238E27FC236}">
              <a16:creationId xmlns:a16="http://schemas.microsoft.com/office/drawing/2014/main" id="{00000000-0008-0000-0600-0000B2000000}"/>
            </a:ext>
          </a:extLst>
        </xdr:cNvPr>
        <xdr:cNvSpPr txBox="1"/>
      </xdr:nvSpPr>
      <xdr:spPr>
        <a:xfrm>
          <a:off x="4686300" y="132684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43883</xdr:rowOff>
    </xdr:from>
    <xdr:to>
      <xdr:col>24</xdr:col>
      <xdr:colOff>114300</xdr:colOff>
      <xdr:row>78</xdr:row>
      <xdr:rowOff>145483</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4584700" y="1341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14557</xdr:rowOff>
    </xdr:from>
    <xdr:to>
      <xdr:col>19</xdr:col>
      <xdr:colOff>177800</xdr:colOff>
      <xdr:row>79</xdr:row>
      <xdr:rowOff>18493</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908300" y="13559107"/>
          <a:ext cx="889000" cy="39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41481</xdr:rowOff>
    </xdr:from>
    <xdr:to>
      <xdr:col>20</xdr:col>
      <xdr:colOff>38100</xdr:colOff>
      <xdr:row>78</xdr:row>
      <xdr:rowOff>143081</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3746500" y="13414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159608</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3530111" y="13189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14557</xdr:rowOff>
    </xdr:from>
    <xdr:to>
      <xdr:col>15</xdr:col>
      <xdr:colOff>50800</xdr:colOff>
      <xdr:row>79</xdr:row>
      <xdr:rowOff>83840</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2019300" y="13559107"/>
          <a:ext cx="889000" cy="69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64619</xdr:rowOff>
    </xdr:from>
    <xdr:to>
      <xdr:col>15</xdr:col>
      <xdr:colOff>101600</xdr:colOff>
      <xdr:row>78</xdr:row>
      <xdr:rowOff>166219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2857500" y="13437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11296</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2673428" y="13212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79840</xdr:rowOff>
    </xdr:from>
    <xdr:to>
      <xdr:col>10</xdr:col>
      <xdr:colOff>114300</xdr:colOff>
      <xdr:row>79</xdr:row>
      <xdr:rowOff>83840</xdr:rowOff>
    </xdr:to>
    <xdr:cxnSp macro="">
      <xdr:nvCxnSpPr>
        <xdr:cNvPr id="186" name="直線コネクタ 185">
          <a:extLst>
            <a:ext uri="{FF2B5EF4-FFF2-40B4-BE49-F238E27FC236}">
              <a16:creationId xmlns:a16="http://schemas.microsoft.com/office/drawing/2014/main" id="{00000000-0008-0000-0600-0000BA000000}"/>
            </a:ext>
          </a:extLst>
        </xdr:cNvPr>
        <xdr:cNvCxnSpPr/>
      </xdr:nvCxnSpPr>
      <xdr:spPr>
        <a:xfrm>
          <a:off x="1130300" y="13624390"/>
          <a:ext cx="889000" cy="4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110274</xdr:rowOff>
    </xdr:from>
    <xdr:to>
      <xdr:col>10</xdr:col>
      <xdr:colOff>165100</xdr:colOff>
      <xdr:row>79</xdr:row>
      <xdr:rowOff>40424</xdr:rowOff>
    </xdr:to>
    <xdr:sp macro=""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1968500" y="13483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56951</xdr:rowOff>
    </xdr:from>
    <xdr:ext cx="469744"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1784428" y="13258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94501</xdr:rowOff>
    </xdr:from>
    <xdr:to>
      <xdr:col>6</xdr:col>
      <xdr:colOff>38100</xdr:colOff>
      <xdr:row>79</xdr:row>
      <xdr:rowOff>24651</xdr:rowOff>
    </xdr:to>
    <xdr:sp macro="" textlink="">
      <xdr:nvSpPr>
        <xdr:cNvPr id="189" name="フローチャート: 判断 188">
          <a:extLst>
            <a:ext uri="{FF2B5EF4-FFF2-40B4-BE49-F238E27FC236}">
              <a16:creationId xmlns:a16="http://schemas.microsoft.com/office/drawing/2014/main" id="{00000000-0008-0000-0600-0000BD000000}"/>
            </a:ext>
          </a:extLst>
        </xdr:cNvPr>
        <xdr:cNvSpPr/>
      </xdr:nvSpPr>
      <xdr:spPr>
        <a:xfrm>
          <a:off x="1079500" y="13467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41178</xdr:rowOff>
    </xdr:from>
    <xdr:ext cx="469744"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895428" y="13242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122259</xdr:rowOff>
    </xdr:from>
    <xdr:to>
      <xdr:col>24</xdr:col>
      <xdr:colOff>114300</xdr:colOff>
      <xdr:row>79</xdr:row>
      <xdr:rowOff>52409</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4584700" y="13495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37186</xdr:rowOff>
    </xdr:from>
    <xdr:ext cx="469744" cy="259045"/>
    <xdr:sp macro="" textlink="">
      <xdr:nvSpPr>
        <xdr:cNvPr id="197" name="維持補修費該当値テキスト">
          <a:extLst>
            <a:ext uri="{FF2B5EF4-FFF2-40B4-BE49-F238E27FC236}">
              <a16:creationId xmlns:a16="http://schemas.microsoft.com/office/drawing/2014/main" id="{00000000-0008-0000-0600-0000C5000000}"/>
            </a:ext>
          </a:extLst>
        </xdr:cNvPr>
        <xdr:cNvSpPr txBox="1"/>
      </xdr:nvSpPr>
      <xdr:spPr>
        <a:xfrm>
          <a:off x="4686300" y="13410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139143</xdr:rowOff>
    </xdr:from>
    <xdr:to>
      <xdr:col>20</xdr:col>
      <xdr:colOff>38100</xdr:colOff>
      <xdr:row>79</xdr:row>
      <xdr:rowOff>69293</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3746500" y="13512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60420</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3562428" y="13604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135207</xdr:rowOff>
    </xdr:from>
    <xdr:to>
      <xdr:col>15</xdr:col>
      <xdr:colOff>101600</xdr:colOff>
      <xdr:row>79</xdr:row>
      <xdr:rowOff>65357</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2857500" y="13508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56484</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2673428" y="13601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79</xdr:row>
      <xdr:rowOff>33040</xdr:rowOff>
    </xdr:from>
    <xdr:to>
      <xdr:col>10</xdr:col>
      <xdr:colOff>165100</xdr:colOff>
      <xdr:row>79</xdr:row>
      <xdr:rowOff>134640</xdr:rowOff>
    </xdr:to>
    <xdr:sp macro="" textlink="">
      <xdr:nvSpPr>
        <xdr:cNvPr id="202" name="楕円 201">
          <a:extLst>
            <a:ext uri="{FF2B5EF4-FFF2-40B4-BE49-F238E27FC236}">
              <a16:creationId xmlns:a16="http://schemas.microsoft.com/office/drawing/2014/main" id="{00000000-0008-0000-0600-0000CA000000}"/>
            </a:ext>
          </a:extLst>
        </xdr:cNvPr>
        <xdr:cNvSpPr/>
      </xdr:nvSpPr>
      <xdr:spPr>
        <a:xfrm>
          <a:off x="1968500" y="13577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115517</xdr:colOff>
      <xdr:row>79</xdr:row>
      <xdr:rowOff>125767</xdr:rowOff>
    </xdr:from>
    <xdr:ext cx="378565"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1830017" y="1367031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79</xdr:row>
      <xdr:rowOff>29040</xdr:rowOff>
    </xdr:from>
    <xdr:to>
      <xdr:col>6</xdr:col>
      <xdr:colOff>38100</xdr:colOff>
      <xdr:row>79</xdr:row>
      <xdr:rowOff>130640</xdr:rowOff>
    </xdr:to>
    <xdr:sp macro="" textlink="">
      <xdr:nvSpPr>
        <xdr:cNvPr id="204" name="楕円 203">
          <a:extLst>
            <a:ext uri="{FF2B5EF4-FFF2-40B4-BE49-F238E27FC236}">
              <a16:creationId xmlns:a16="http://schemas.microsoft.com/office/drawing/2014/main" id="{00000000-0008-0000-0600-0000CC000000}"/>
            </a:ext>
          </a:extLst>
        </xdr:cNvPr>
        <xdr:cNvSpPr/>
      </xdr:nvSpPr>
      <xdr:spPr>
        <a:xfrm>
          <a:off x="1079500" y="13573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121767</xdr:rowOff>
    </xdr:from>
    <xdr:ext cx="469744" cy="259045"/>
    <xdr:sp macro="" textlink="">
      <xdr:nvSpPr>
        <xdr:cNvPr id="205" name="テキスト ボックス 204">
          <a:extLst>
            <a:ext uri="{FF2B5EF4-FFF2-40B4-BE49-F238E27FC236}">
              <a16:creationId xmlns:a16="http://schemas.microsoft.com/office/drawing/2014/main" id="{00000000-0008-0000-0600-0000CD000000}"/>
            </a:ext>
          </a:extLst>
        </xdr:cNvPr>
        <xdr:cNvSpPr txBox="1"/>
      </xdr:nvSpPr>
      <xdr:spPr>
        <a:xfrm>
          <a:off x="895428" y="13666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0" name="テキスト ボックス 229">
          <a:extLst>
            <a:ext uri="{FF2B5EF4-FFF2-40B4-BE49-F238E27FC236}">
              <a16:creationId xmlns:a16="http://schemas.microsoft.com/office/drawing/2014/main" id="{00000000-0008-0000-0600-0000E6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1" name="扶助費グラフ枠">
          <a:extLst>
            <a:ext uri="{FF2B5EF4-FFF2-40B4-BE49-F238E27FC236}">
              <a16:creationId xmlns:a16="http://schemas.microsoft.com/office/drawing/2014/main" id="{00000000-0008-0000-0600-0000E7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134617</xdr:rowOff>
    </xdr:from>
    <xdr:to>
      <xdr:col>24</xdr:col>
      <xdr:colOff>62865</xdr:colOff>
      <xdr:row>99</xdr:row>
      <xdr:rowOff>9365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4633595" y="15393667"/>
          <a:ext cx="1270" cy="1589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13192</xdr:rowOff>
    </xdr:from>
    <xdr:ext cx="534377" cy="259045"/>
    <xdr:sp macro="" textlink="">
      <xdr:nvSpPr>
        <xdr:cNvPr id="233" name="扶助費最小値テキスト">
          <a:extLst>
            <a:ext uri="{FF2B5EF4-FFF2-40B4-BE49-F238E27FC236}">
              <a16:creationId xmlns:a16="http://schemas.microsoft.com/office/drawing/2014/main" id="{00000000-0008-0000-0600-0000E9000000}"/>
            </a:ext>
          </a:extLst>
        </xdr:cNvPr>
        <xdr:cNvSpPr txBox="1"/>
      </xdr:nvSpPr>
      <xdr:spPr>
        <a:xfrm>
          <a:off x="4686300" y="16986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9365</xdr:rowOff>
    </xdr:from>
    <xdr:to>
      <xdr:col>24</xdr:col>
      <xdr:colOff>152400</xdr:colOff>
      <xdr:row>99</xdr:row>
      <xdr:rowOff>9365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6982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81294</xdr:rowOff>
    </xdr:from>
    <xdr:ext cx="599010" cy="259045"/>
    <xdr:sp macro="" textlink="">
      <xdr:nvSpPr>
        <xdr:cNvPr id="235" name="扶助費最大値テキスト">
          <a:extLst>
            <a:ext uri="{FF2B5EF4-FFF2-40B4-BE49-F238E27FC236}">
              <a16:creationId xmlns:a16="http://schemas.microsoft.com/office/drawing/2014/main" id="{00000000-0008-0000-0600-0000EB000000}"/>
            </a:ext>
          </a:extLst>
        </xdr:cNvPr>
        <xdr:cNvSpPr txBox="1"/>
      </xdr:nvSpPr>
      <xdr:spPr>
        <a:xfrm>
          <a:off x="4686300" y="15168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134617</xdr:rowOff>
    </xdr:from>
    <xdr:to>
      <xdr:col>24</xdr:col>
      <xdr:colOff>152400</xdr:colOff>
      <xdr:row>89</xdr:row>
      <xdr:rowOff>134617</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4546600" y="15393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29547</xdr:rowOff>
    </xdr:from>
    <xdr:to>
      <xdr:col>24</xdr:col>
      <xdr:colOff>63500</xdr:colOff>
      <xdr:row>95</xdr:row>
      <xdr:rowOff>80471</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3797300" y="16317297"/>
          <a:ext cx="838200" cy="50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110510</xdr:rowOff>
    </xdr:from>
    <xdr:ext cx="599010" cy="259045"/>
    <xdr:sp macro="" textlink="">
      <xdr:nvSpPr>
        <xdr:cNvPr id="238" name="扶助費平均値テキスト">
          <a:extLst>
            <a:ext uri="{FF2B5EF4-FFF2-40B4-BE49-F238E27FC236}">
              <a16:creationId xmlns:a16="http://schemas.microsoft.com/office/drawing/2014/main" id="{00000000-0008-0000-0600-0000EE000000}"/>
            </a:ext>
          </a:extLst>
        </xdr:cNvPr>
        <xdr:cNvSpPr txBox="1"/>
      </xdr:nvSpPr>
      <xdr:spPr>
        <a:xfrm>
          <a:off x="4686300" y="16398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132083</xdr:rowOff>
    </xdr:from>
    <xdr:to>
      <xdr:col>24</xdr:col>
      <xdr:colOff>114300</xdr:colOff>
      <xdr:row>96</xdr:row>
      <xdr:rowOff>62233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4584700" y="16419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29547</xdr:rowOff>
    </xdr:from>
    <xdr:to>
      <xdr:col>19</xdr:col>
      <xdr:colOff>177800</xdr:colOff>
      <xdr:row>96</xdr:row>
      <xdr:rowOff>85316</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2908300" y="16317297"/>
          <a:ext cx="889000" cy="227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17881</xdr:rowOff>
    </xdr:from>
    <xdr:to>
      <xdr:col>20</xdr:col>
      <xdr:colOff>38100</xdr:colOff>
      <xdr:row>95</xdr:row>
      <xdr:rowOff>119481</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3746500" y="16305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110608</xdr:rowOff>
    </xdr:from>
    <xdr:ext cx="59901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3497795" y="16398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85316</xdr:rowOff>
    </xdr:from>
    <xdr:to>
      <xdr:col>15</xdr:col>
      <xdr:colOff>50800</xdr:colOff>
      <xdr:row>96</xdr:row>
      <xdr:rowOff>115937</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2019300" y="16544516"/>
          <a:ext cx="889000" cy="30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100079</xdr:rowOff>
    </xdr:from>
    <xdr:to>
      <xdr:col>15</xdr:col>
      <xdr:colOff>101600</xdr:colOff>
      <xdr:row>97</xdr:row>
      <xdr:rowOff>30229</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2857500" y="16559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21356</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608795" y="16652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88962</xdr:rowOff>
    </xdr:from>
    <xdr:to>
      <xdr:col>10</xdr:col>
      <xdr:colOff>114300</xdr:colOff>
      <xdr:row>96</xdr:row>
      <xdr:rowOff>115937</xdr:rowOff>
    </xdr:to>
    <xdr:cxnSp macro="">
      <xdr:nvCxnSpPr>
        <xdr:cNvPr id="246" name="直線コネクタ 245">
          <a:extLst>
            <a:ext uri="{FF2B5EF4-FFF2-40B4-BE49-F238E27FC236}">
              <a16:creationId xmlns:a16="http://schemas.microsoft.com/office/drawing/2014/main" id="{00000000-0008-0000-0600-0000F6000000}"/>
            </a:ext>
          </a:extLst>
        </xdr:cNvPr>
        <xdr:cNvCxnSpPr/>
      </xdr:nvCxnSpPr>
      <xdr:spPr>
        <a:xfrm>
          <a:off x="1130300" y="16548162"/>
          <a:ext cx="889000" cy="26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99383</xdr:rowOff>
    </xdr:from>
    <xdr:to>
      <xdr:col>10</xdr:col>
      <xdr:colOff>165100</xdr:colOff>
      <xdr:row>97</xdr:row>
      <xdr:rowOff>29533</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968500" y="16558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20660</xdr:rowOff>
    </xdr:from>
    <xdr:ext cx="59901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719795" y="16651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144951</xdr:rowOff>
    </xdr:from>
    <xdr:to>
      <xdr:col>6</xdr:col>
      <xdr:colOff>38100</xdr:colOff>
      <xdr:row>97</xdr:row>
      <xdr:rowOff>75101</xdr:rowOff>
    </xdr:to>
    <xdr:sp macro="" textlink="">
      <xdr:nvSpPr>
        <xdr:cNvPr id="249" name="フローチャート: 判断 248">
          <a:extLst>
            <a:ext uri="{FF2B5EF4-FFF2-40B4-BE49-F238E27FC236}">
              <a16:creationId xmlns:a16="http://schemas.microsoft.com/office/drawing/2014/main" id="{00000000-0008-0000-0600-0000F9000000}"/>
            </a:ext>
          </a:extLst>
        </xdr:cNvPr>
        <xdr:cNvSpPr/>
      </xdr:nvSpPr>
      <xdr:spPr>
        <a:xfrm>
          <a:off x="1079500" y="1660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66228</xdr:rowOff>
    </xdr:from>
    <xdr:ext cx="534377"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863111" y="16696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29671</xdr:rowOff>
    </xdr:from>
    <xdr:to>
      <xdr:col>24</xdr:col>
      <xdr:colOff>114300</xdr:colOff>
      <xdr:row>95</xdr:row>
      <xdr:rowOff>131271</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4584700" y="16317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52548</xdr:rowOff>
    </xdr:from>
    <xdr:ext cx="599010" cy="259045"/>
    <xdr:sp macro="" textlink="">
      <xdr:nvSpPr>
        <xdr:cNvPr id="257" name="扶助費該当値テキスト">
          <a:extLst>
            <a:ext uri="{FF2B5EF4-FFF2-40B4-BE49-F238E27FC236}">
              <a16:creationId xmlns:a16="http://schemas.microsoft.com/office/drawing/2014/main" id="{00000000-0008-0000-0600-000001010000}"/>
            </a:ext>
          </a:extLst>
        </xdr:cNvPr>
        <xdr:cNvSpPr txBox="1"/>
      </xdr:nvSpPr>
      <xdr:spPr>
        <a:xfrm>
          <a:off x="4686300" y="16168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150197</xdr:rowOff>
    </xdr:from>
    <xdr:to>
      <xdr:col>20</xdr:col>
      <xdr:colOff>38100</xdr:colOff>
      <xdr:row>95</xdr:row>
      <xdr:rowOff>80347</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3746500" y="16266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96874</xdr:rowOff>
    </xdr:from>
    <xdr:ext cx="599010"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3497795" y="16041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34516</xdr:rowOff>
    </xdr:from>
    <xdr:to>
      <xdr:col>15</xdr:col>
      <xdr:colOff>101600</xdr:colOff>
      <xdr:row>96</xdr:row>
      <xdr:rowOff>136116</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2857500" y="16493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152643</xdr:rowOff>
    </xdr:from>
    <xdr:ext cx="599010"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2608795" y="16268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65137</xdr:rowOff>
    </xdr:from>
    <xdr:to>
      <xdr:col>10</xdr:col>
      <xdr:colOff>165100</xdr:colOff>
      <xdr:row>96</xdr:row>
      <xdr:rowOff>166737</xdr:rowOff>
    </xdr:to>
    <xdr:sp macro="" textlink="">
      <xdr:nvSpPr>
        <xdr:cNvPr id="262" name="楕円 261">
          <a:extLst>
            <a:ext uri="{FF2B5EF4-FFF2-40B4-BE49-F238E27FC236}">
              <a16:creationId xmlns:a16="http://schemas.microsoft.com/office/drawing/2014/main" id="{00000000-0008-0000-0600-000006010000}"/>
            </a:ext>
          </a:extLst>
        </xdr:cNvPr>
        <xdr:cNvSpPr/>
      </xdr:nvSpPr>
      <xdr:spPr>
        <a:xfrm>
          <a:off x="1968500" y="16524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11814</xdr:rowOff>
    </xdr:from>
    <xdr:ext cx="599010" cy="2590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1719795" y="16299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38162</xdr:rowOff>
    </xdr:from>
    <xdr:to>
      <xdr:col>6</xdr:col>
      <xdr:colOff>38100</xdr:colOff>
      <xdr:row>96</xdr:row>
      <xdr:rowOff>139762</xdr:rowOff>
    </xdr:to>
    <xdr:sp macro="" textlink="">
      <xdr:nvSpPr>
        <xdr:cNvPr id="264" name="楕円 263">
          <a:extLst>
            <a:ext uri="{FF2B5EF4-FFF2-40B4-BE49-F238E27FC236}">
              <a16:creationId xmlns:a16="http://schemas.microsoft.com/office/drawing/2014/main" id="{00000000-0008-0000-0600-000008010000}"/>
            </a:ext>
          </a:extLst>
        </xdr:cNvPr>
        <xdr:cNvSpPr/>
      </xdr:nvSpPr>
      <xdr:spPr>
        <a:xfrm>
          <a:off x="1079500" y="16497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156289</xdr:rowOff>
    </xdr:from>
    <xdr:ext cx="599010" cy="259045"/>
    <xdr:sp macro="" textlink="">
      <xdr:nvSpPr>
        <xdr:cNvPr id="265" name="テキスト ボックス 264">
          <a:extLst>
            <a:ext uri="{FF2B5EF4-FFF2-40B4-BE49-F238E27FC236}">
              <a16:creationId xmlns:a16="http://schemas.microsoft.com/office/drawing/2014/main" id="{00000000-0008-0000-0600-000009010000}"/>
            </a:ext>
          </a:extLst>
        </xdr:cNvPr>
        <xdr:cNvSpPr txBox="1"/>
      </xdr:nvSpPr>
      <xdr:spPr>
        <a:xfrm>
          <a:off x="830795" y="162725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3" name="正方形/長方形 272">
          <a:extLst>
            <a:ext uri="{FF2B5EF4-FFF2-40B4-BE49-F238E27FC236}">
              <a16:creationId xmlns:a16="http://schemas.microsoft.com/office/drawing/2014/main" id="{00000000-0008-0000-0600-000011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9" name="テキスト ボックス 288">
          <a:extLst>
            <a:ext uri="{FF2B5EF4-FFF2-40B4-BE49-F238E27FC236}">
              <a16:creationId xmlns:a16="http://schemas.microsoft.com/office/drawing/2014/main" id="{00000000-0008-0000-0600-000021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補助費等グラフ枠">
          <a:extLst>
            <a:ext uri="{FF2B5EF4-FFF2-40B4-BE49-F238E27FC236}">
              <a16:creationId xmlns:a16="http://schemas.microsoft.com/office/drawing/2014/main" id="{00000000-0008-0000-0600-000022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142920</xdr:rowOff>
    </xdr:from>
    <xdr:to>
      <xdr:col>54</xdr:col>
      <xdr:colOff>189865</xdr:colOff>
      <xdr:row>38</xdr:row>
      <xdr:rowOff>168781</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10475595" y="5286420"/>
          <a:ext cx="1270" cy="13974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1158</xdr:rowOff>
    </xdr:from>
    <xdr:ext cx="534377" cy="259045"/>
    <xdr:sp macro="" textlink="">
      <xdr:nvSpPr>
        <xdr:cNvPr id="292" name="補助費等最小値テキスト">
          <a:extLst>
            <a:ext uri="{FF2B5EF4-FFF2-40B4-BE49-F238E27FC236}">
              <a16:creationId xmlns:a16="http://schemas.microsoft.com/office/drawing/2014/main" id="{00000000-0008-0000-0600-000024010000}"/>
            </a:ext>
          </a:extLst>
        </xdr:cNvPr>
        <xdr:cNvSpPr txBox="1"/>
      </xdr:nvSpPr>
      <xdr:spPr>
        <a:xfrm>
          <a:off x="10528300" y="6687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168781</xdr:rowOff>
    </xdr:from>
    <xdr:to>
      <xdr:col>55</xdr:col>
      <xdr:colOff>88900</xdr:colOff>
      <xdr:row>38</xdr:row>
      <xdr:rowOff>168781</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6683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89597</xdr:rowOff>
    </xdr:from>
    <xdr:ext cx="599010" cy="259045"/>
    <xdr:sp macro="" textlink="">
      <xdr:nvSpPr>
        <xdr:cNvPr id="294" name="補助費等最大値テキスト">
          <a:extLst>
            <a:ext uri="{FF2B5EF4-FFF2-40B4-BE49-F238E27FC236}">
              <a16:creationId xmlns:a16="http://schemas.microsoft.com/office/drawing/2014/main" id="{00000000-0008-0000-0600-000026010000}"/>
            </a:ext>
          </a:extLst>
        </xdr:cNvPr>
        <xdr:cNvSpPr txBox="1"/>
      </xdr:nvSpPr>
      <xdr:spPr>
        <a:xfrm>
          <a:off x="10528300" y="5061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142920</xdr:rowOff>
    </xdr:from>
    <xdr:to>
      <xdr:col>55</xdr:col>
      <xdr:colOff>88900</xdr:colOff>
      <xdr:row>30</xdr:row>
      <xdr:rowOff>142920</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10388600" y="528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60487</xdr:rowOff>
    </xdr:from>
    <xdr:to>
      <xdr:col>55</xdr:col>
      <xdr:colOff>0</xdr:colOff>
      <xdr:row>38</xdr:row>
      <xdr:rowOff>64076</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9639300" y="6404137"/>
          <a:ext cx="838200" cy="175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29249</xdr:rowOff>
    </xdr:from>
    <xdr:ext cx="599010" cy="259045"/>
    <xdr:sp macro="" textlink="">
      <xdr:nvSpPr>
        <xdr:cNvPr id="297" name="補助費等平均値テキスト">
          <a:extLst>
            <a:ext uri="{FF2B5EF4-FFF2-40B4-BE49-F238E27FC236}">
              <a16:creationId xmlns:a16="http://schemas.microsoft.com/office/drawing/2014/main" id="{00000000-0008-0000-0600-000029010000}"/>
            </a:ext>
          </a:extLst>
        </xdr:cNvPr>
        <xdr:cNvSpPr txBox="1"/>
      </xdr:nvSpPr>
      <xdr:spPr>
        <a:xfrm>
          <a:off x="10528300" y="637289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50822</xdr:rowOff>
    </xdr:from>
    <xdr:to>
      <xdr:col>55</xdr:col>
      <xdr:colOff>50800</xdr:colOff>
      <xdr:row>37</xdr:row>
      <xdr:rowOff>152422</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10426700" y="639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41151</xdr:rowOff>
    </xdr:from>
    <xdr:to>
      <xdr:col>50</xdr:col>
      <xdr:colOff>114300</xdr:colOff>
      <xdr:row>38</xdr:row>
      <xdr:rowOff>64076</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8750300" y="6213351"/>
          <a:ext cx="889000" cy="365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60276</xdr:rowOff>
    </xdr:from>
    <xdr:to>
      <xdr:col>50</xdr:col>
      <xdr:colOff>165100</xdr:colOff>
      <xdr:row>37</xdr:row>
      <xdr:rowOff>161876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9588500" y="64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6953</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339795" y="6179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41151</xdr:rowOff>
    </xdr:from>
    <xdr:to>
      <xdr:col>45</xdr:col>
      <xdr:colOff>177800</xdr:colOff>
      <xdr:row>38</xdr:row>
      <xdr:rowOff>78576</xdr:rowOff>
    </xdr:to>
    <xdr:cxnSp macro="">
      <xdr:nvCxnSpPr>
        <xdr:cNvPr id="302" name="直線コネクタ 301">
          <a:extLst>
            <a:ext uri="{FF2B5EF4-FFF2-40B4-BE49-F238E27FC236}">
              <a16:creationId xmlns:a16="http://schemas.microsoft.com/office/drawing/2014/main" id="{00000000-0008-0000-0600-00002E010000}"/>
            </a:ext>
          </a:extLst>
        </xdr:cNvPr>
        <xdr:cNvCxnSpPr/>
      </xdr:nvCxnSpPr>
      <xdr:spPr>
        <a:xfrm flipV="1">
          <a:off x="7861300" y="6213351"/>
          <a:ext cx="889000" cy="38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80357</xdr:rowOff>
    </xdr:from>
    <xdr:to>
      <xdr:col>46</xdr:col>
      <xdr:colOff>38100</xdr:colOff>
      <xdr:row>36</xdr:row>
      <xdr:rowOff>10507</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8699500" y="6081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27034</xdr:rowOff>
    </xdr:from>
    <xdr:ext cx="59901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8450795" y="5856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73631</xdr:rowOff>
    </xdr:from>
    <xdr:to>
      <xdr:col>41</xdr:col>
      <xdr:colOff>50800</xdr:colOff>
      <xdr:row>38</xdr:row>
      <xdr:rowOff>78576</xdr:rowOff>
    </xdr:to>
    <xdr:cxnSp macro="">
      <xdr:nvCxnSpPr>
        <xdr:cNvPr id="305" name="直線コネクタ 304">
          <a:extLst>
            <a:ext uri="{FF2B5EF4-FFF2-40B4-BE49-F238E27FC236}">
              <a16:creationId xmlns:a16="http://schemas.microsoft.com/office/drawing/2014/main" id="{00000000-0008-0000-0600-000031010000}"/>
            </a:ext>
          </a:extLst>
        </xdr:cNvPr>
        <xdr:cNvCxnSpPr/>
      </xdr:nvCxnSpPr>
      <xdr:spPr>
        <a:xfrm>
          <a:off x="6972300" y="6588731"/>
          <a:ext cx="889000" cy="4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142820</xdr:rowOff>
    </xdr:from>
    <xdr:to>
      <xdr:col>41</xdr:col>
      <xdr:colOff>101600</xdr:colOff>
      <xdr:row>38</xdr:row>
      <xdr:rowOff>72971</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7810500" y="64864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89497</xdr:rowOff>
    </xdr:from>
    <xdr:ext cx="534377"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594111" y="6261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162594</xdr:rowOff>
    </xdr:from>
    <xdr:to>
      <xdr:col>36</xdr:col>
      <xdr:colOff>165100</xdr:colOff>
      <xdr:row>38</xdr:row>
      <xdr:rowOff>92744</xdr:rowOff>
    </xdr:to>
    <xdr:sp macro="" textlink="">
      <xdr:nvSpPr>
        <xdr:cNvPr id="308" name="フローチャート: 判断 307">
          <a:extLst>
            <a:ext uri="{FF2B5EF4-FFF2-40B4-BE49-F238E27FC236}">
              <a16:creationId xmlns:a16="http://schemas.microsoft.com/office/drawing/2014/main" id="{00000000-0008-0000-0600-000034010000}"/>
            </a:ext>
          </a:extLst>
        </xdr:cNvPr>
        <xdr:cNvSpPr/>
      </xdr:nvSpPr>
      <xdr:spPr>
        <a:xfrm>
          <a:off x="6921500" y="6506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109271</xdr:rowOff>
    </xdr:from>
    <xdr:ext cx="534377"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05111" y="6281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9687</xdr:rowOff>
    </xdr:from>
    <xdr:to>
      <xdr:col>55</xdr:col>
      <xdr:colOff>50800</xdr:colOff>
      <xdr:row>37</xdr:row>
      <xdr:rowOff>111287</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10426700" y="6353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32564</xdr:rowOff>
    </xdr:from>
    <xdr:ext cx="599010" cy="259045"/>
    <xdr:sp macro="" textlink="">
      <xdr:nvSpPr>
        <xdr:cNvPr id="316" name="補助費等該当値テキスト">
          <a:extLst>
            <a:ext uri="{FF2B5EF4-FFF2-40B4-BE49-F238E27FC236}">
              <a16:creationId xmlns:a16="http://schemas.microsoft.com/office/drawing/2014/main" id="{00000000-0008-0000-0600-00003C010000}"/>
            </a:ext>
          </a:extLst>
        </xdr:cNvPr>
        <xdr:cNvSpPr txBox="1"/>
      </xdr:nvSpPr>
      <xdr:spPr>
        <a:xfrm>
          <a:off x="10528300" y="6204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13276</xdr:rowOff>
    </xdr:from>
    <xdr:to>
      <xdr:col>50</xdr:col>
      <xdr:colOff>165100</xdr:colOff>
      <xdr:row>38</xdr:row>
      <xdr:rowOff>114876</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9588500" y="6528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106003</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9372111" y="6621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161801</xdr:rowOff>
    </xdr:from>
    <xdr:to>
      <xdr:col>46</xdr:col>
      <xdr:colOff>38100</xdr:colOff>
      <xdr:row>36</xdr:row>
      <xdr:rowOff>91951</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8699500" y="6162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83078</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8450795" y="6255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27776</xdr:rowOff>
    </xdr:from>
    <xdr:to>
      <xdr:col>41</xdr:col>
      <xdr:colOff>101600</xdr:colOff>
      <xdr:row>38</xdr:row>
      <xdr:rowOff>129376</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7810500" y="6542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120503</xdr:rowOff>
    </xdr:from>
    <xdr:ext cx="534377"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7594111" y="66356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22831</xdr:rowOff>
    </xdr:from>
    <xdr:to>
      <xdr:col>36</xdr:col>
      <xdr:colOff>165100</xdr:colOff>
      <xdr:row>38</xdr:row>
      <xdr:rowOff>124431</xdr:rowOff>
    </xdr:to>
    <xdr:sp macro="" textlink="">
      <xdr:nvSpPr>
        <xdr:cNvPr id="323" name="楕円 322">
          <a:extLst>
            <a:ext uri="{FF2B5EF4-FFF2-40B4-BE49-F238E27FC236}">
              <a16:creationId xmlns:a16="http://schemas.microsoft.com/office/drawing/2014/main" id="{00000000-0008-0000-0600-000043010000}"/>
            </a:ext>
          </a:extLst>
        </xdr:cNvPr>
        <xdr:cNvSpPr/>
      </xdr:nvSpPr>
      <xdr:spPr>
        <a:xfrm>
          <a:off x="6921500" y="6537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115558</xdr:rowOff>
    </xdr:from>
    <xdr:ext cx="534377" cy="25904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6705111" y="663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a:extLst>
            <a:ext uri="{FF2B5EF4-FFF2-40B4-BE49-F238E27FC236}">
              <a16:creationId xmlns:a16="http://schemas.microsoft.com/office/drawing/2014/main" id="{00000000-0008-0000-0600-00004C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6" name="テキスト ボックス 345">
          <a:extLst>
            <a:ext uri="{FF2B5EF4-FFF2-40B4-BE49-F238E27FC236}">
              <a16:creationId xmlns:a16="http://schemas.microsoft.com/office/drawing/2014/main" id="{00000000-0008-0000-0600-00005A010000}"/>
            </a:ext>
          </a:extLst>
        </xdr:cNvPr>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9" name="普通建設事業費グラフ枠">
          <a:extLst>
            <a:ext uri="{FF2B5EF4-FFF2-40B4-BE49-F238E27FC236}">
              <a16:creationId xmlns:a16="http://schemas.microsoft.com/office/drawing/2014/main" id="{00000000-0008-0000-0600-00005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149922</xdr:rowOff>
    </xdr:from>
    <xdr:to>
      <xdr:col>54</xdr:col>
      <xdr:colOff>189865</xdr:colOff>
      <xdr:row>59</xdr:row>
      <xdr:rowOff>36680</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10475595" y="8722422"/>
          <a:ext cx="1270" cy="1429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40507</xdr:rowOff>
    </xdr:from>
    <xdr:ext cx="534377" cy="259045"/>
    <xdr:sp macro="" textlink="">
      <xdr:nvSpPr>
        <xdr:cNvPr id="351" name="普通建設事業費最小値テキスト">
          <a:extLst>
            <a:ext uri="{FF2B5EF4-FFF2-40B4-BE49-F238E27FC236}">
              <a16:creationId xmlns:a16="http://schemas.microsoft.com/office/drawing/2014/main" id="{00000000-0008-0000-0600-00005F010000}"/>
            </a:ext>
          </a:extLst>
        </xdr:cNvPr>
        <xdr:cNvSpPr txBox="1"/>
      </xdr:nvSpPr>
      <xdr:spPr>
        <a:xfrm>
          <a:off x="10528300" y="10156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36680</xdr:rowOff>
    </xdr:from>
    <xdr:to>
      <xdr:col>55</xdr:col>
      <xdr:colOff>88900</xdr:colOff>
      <xdr:row>59</xdr:row>
      <xdr:rowOff>36680</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10388600" y="10152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96599</xdr:rowOff>
    </xdr:from>
    <xdr:ext cx="599010" cy="259045"/>
    <xdr:sp macro="" textlink="">
      <xdr:nvSpPr>
        <xdr:cNvPr id="353" name="普通建設事業費最大値テキスト">
          <a:extLst>
            <a:ext uri="{FF2B5EF4-FFF2-40B4-BE49-F238E27FC236}">
              <a16:creationId xmlns:a16="http://schemas.microsoft.com/office/drawing/2014/main" id="{00000000-0008-0000-0600-000061010000}"/>
            </a:ext>
          </a:extLst>
        </xdr:cNvPr>
        <xdr:cNvSpPr txBox="1"/>
      </xdr:nvSpPr>
      <xdr:spPr>
        <a:xfrm>
          <a:off x="10528300" y="8497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149922</xdr:rowOff>
    </xdr:from>
    <xdr:to>
      <xdr:col>55</xdr:col>
      <xdr:colOff>88900</xdr:colOff>
      <xdr:row>50</xdr:row>
      <xdr:rowOff>149922</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10388600" y="8722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53</xdr:row>
      <xdr:rowOff>109518</xdr:rowOff>
    </xdr:from>
    <xdr:to>
      <xdr:col>55</xdr:col>
      <xdr:colOff>0</xdr:colOff>
      <xdr:row>55</xdr:row>
      <xdr:rowOff>65791</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9639300" y="9196368"/>
          <a:ext cx="838200" cy="299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89393</xdr:rowOff>
    </xdr:from>
    <xdr:ext cx="534377" cy="259045"/>
    <xdr:sp macro="" textlink="">
      <xdr:nvSpPr>
        <xdr:cNvPr id="356" name="普通建設事業費平均値テキスト">
          <a:extLst>
            <a:ext uri="{FF2B5EF4-FFF2-40B4-BE49-F238E27FC236}">
              <a16:creationId xmlns:a16="http://schemas.microsoft.com/office/drawing/2014/main" id="{00000000-0008-0000-0600-000064010000}"/>
            </a:ext>
          </a:extLst>
        </xdr:cNvPr>
        <xdr:cNvSpPr txBox="1"/>
      </xdr:nvSpPr>
      <xdr:spPr>
        <a:xfrm>
          <a:off x="10528300" y="98620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110966</xdr:rowOff>
    </xdr:from>
    <xdr:to>
      <xdr:col>55</xdr:col>
      <xdr:colOff>50800</xdr:colOff>
      <xdr:row>58</xdr:row>
      <xdr:rowOff>41116</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10426700" y="9883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65791</xdr:rowOff>
    </xdr:from>
    <xdr:to>
      <xdr:col>50</xdr:col>
      <xdr:colOff>114300</xdr:colOff>
      <xdr:row>56</xdr:row>
      <xdr:rowOff>79941</xdr:rowOff>
    </xdr:to>
    <xdr:cxnSp macro="">
      <xdr:nvCxnSpPr>
        <xdr:cNvPr id="358" name="直線コネクタ 357">
          <a:extLst>
            <a:ext uri="{FF2B5EF4-FFF2-40B4-BE49-F238E27FC236}">
              <a16:creationId xmlns:a16="http://schemas.microsoft.com/office/drawing/2014/main" id="{00000000-0008-0000-0600-000066010000}"/>
            </a:ext>
          </a:extLst>
        </xdr:cNvPr>
        <xdr:cNvCxnSpPr/>
      </xdr:nvCxnSpPr>
      <xdr:spPr>
        <a:xfrm flipV="1">
          <a:off x="8750300" y="9495541"/>
          <a:ext cx="889000" cy="185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75938</xdr:rowOff>
    </xdr:from>
    <xdr:to>
      <xdr:col>50</xdr:col>
      <xdr:colOff>165100</xdr:colOff>
      <xdr:row>58</xdr:row>
      <xdr:rowOff>6088</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9588500" y="9848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168665</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9372111" y="9941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79941</xdr:rowOff>
    </xdr:from>
    <xdr:to>
      <xdr:col>45</xdr:col>
      <xdr:colOff>177800</xdr:colOff>
      <xdr:row>56</xdr:row>
      <xdr:rowOff>113737</xdr:rowOff>
    </xdr:to>
    <xdr:cxnSp macro="">
      <xdr:nvCxnSpPr>
        <xdr:cNvPr id="361" name="直線コネクタ 360">
          <a:extLst>
            <a:ext uri="{FF2B5EF4-FFF2-40B4-BE49-F238E27FC236}">
              <a16:creationId xmlns:a16="http://schemas.microsoft.com/office/drawing/2014/main" id="{00000000-0008-0000-0600-000069010000}"/>
            </a:ext>
          </a:extLst>
        </xdr:cNvPr>
        <xdr:cNvCxnSpPr/>
      </xdr:nvCxnSpPr>
      <xdr:spPr>
        <a:xfrm flipV="1">
          <a:off x="7861300" y="9681141"/>
          <a:ext cx="889000" cy="33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88469</xdr:rowOff>
    </xdr:from>
    <xdr:to>
      <xdr:col>46</xdr:col>
      <xdr:colOff>38100</xdr:colOff>
      <xdr:row>58</xdr:row>
      <xdr:rowOff>18619</xdr:rowOff>
    </xdr:to>
    <xdr:sp macro="" textlink="">
      <xdr:nvSpPr>
        <xdr:cNvPr id="362" name="フローチャート: 判断 361">
          <a:extLst>
            <a:ext uri="{FF2B5EF4-FFF2-40B4-BE49-F238E27FC236}">
              <a16:creationId xmlns:a16="http://schemas.microsoft.com/office/drawing/2014/main" id="{00000000-0008-0000-0600-00006A010000}"/>
            </a:ext>
          </a:extLst>
        </xdr:cNvPr>
        <xdr:cNvSpPr/>
      </xdr:nvSpPr>
      <xdr:spPr>
        <a:xfrm>
          <a:off x="8699500" y="986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9746</xdr:rowOff>
    </xdr:from>
    <xdr:ext cx="534377"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483111" y="9953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113737</xdr:rowOff>
    </xdr:from>
    <xdr:to>
      <xdr:col>41</xdr:col>
      <xdr:colOff>50800</xdr:colOff>
      <xdr:row>57</xdr:row>
      <xdr:rowOff>75319</xdr:rowOff>
    </xdr:to>
    <xdr:cxnSp macro="">
      <xdr:nvCxnSpPr>
        <xdr:cNvPr id="364" name="直線コネクタ 363">
          <a:extLst>
            <a:ext uri="{FF2B5EF4-FFF2-40B4-BE49-F238E27FC236}">
              <a16:creationId xmlns:a16="http://schemas.microsoft.com/office/drawing/2014/main" id="{00000000-0008-0000-0600-00006C010000}"/>
            </a:ext>
          </a:extLst>
        </xdr:cNvPr>
        <xdr:cNvCxnSpPr/>
      </xdr:nvCxnSpPr>
      <xdr:spPr>
        <a:xfrm flipV="1">
          <a:off x="6972300" y="9714937"/>
          <a:ext cx="889000" cy="133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83737</xdr:rowOff>
    </xdr:from>
    <xdr:to>
      <xdr:col>41</xdr:col>
      <xdr:colOff>101600</xdr:colOff>
      <xdr:row>58</xdr:row>
      <xdr:rowOff>13887</xdr:rowOff>
    </xdr:to>
    <xdr:sp macro="" textlink="">
      <xdr:nvSpPr>
        <xdr:cNvPr id="365" name="フローチャート: 判断 364">
          <a:extLst>
            <a:ext uri="{FF2B5EF4-FFF2-40B4-BE49-F238E27FC236}">
              <a16:creationId xmlns:a16="http://schemas.microsoft.com/office/drawing/2014/main" id="{00000000-0008-0000-0600-00006D010000}"/>
            </a:ext>
          </a:extLst>
        </xdr:cNvPr>
        <xdr:cNvSpPr/>
      </xdr:nvSpPr>
      <xdr:spPr>
        <a:xfrm>
          <a:off x="7810500" y="9856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5014</xdr:rowOff>
    </xdr:from>
    <xdr:ext cx="534377"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7594111" y="9949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112828</xdr:rowOff>
    </xdr:from>
    <xdr:to>
      <xdr:col>36</xdr:col>
      <xdr:colOff>165100</xdr:colOff>
      <xdr:row>58</xdr:row>
      <xdr:rowOff>42978</xdr:rowOff>
    </xdr:to>
    <xdr:sp macro="" textlink="">
      <xdr:nvSpPr>
        <xdr:cNvPr id="367" name="フローチャート: 判断 366">
          <a:extLst>
            <a:ext uri="{FF2B5EF4-FFF2-40B4-BE49-F238E27FC236}">
              <a16:creationId xmlns:a16="http://schemas.microsoft.com/office/drawing/2014/main" id="{00000000-0008-0000-0600-00006F010000}"/>
            </a:ext>
          </a:extLst>
        </xdr:cNvPr>
        <xdr:cNvSpPr/>
      </xdr:nvSpPr>
      <xdr:spPr>
        <a:xfrm>
          <a:off x="6921500" y="9885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34105</xdr:rowOff>
    </xdr:from>
    <xdr:ext cx="534377"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6705111" y="9978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53</xdr:row>
      <xdr:rowOff>58718</xdr:rowOff>
    </xdr:from>
    <xdr:to>
      <xdr:col>55</xdr:col>
      <xdr:colOff>50800</xdr:colOff>
      <xdr:row>53</xdr:row>
      <xdr:rowOff>160318</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10426700" y="9145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52</xdr:row>
      <xdr:rowOff>81595</xdr:rowOff>
    </xdr:from>
    <xdr:ext cx="599010" cy="259045"/>
    <xdr:sp macro="" textlink="">
      <xdr:nvSpPr>
        <xdr:cNvPr id="375" name="普通建設事業費該当値テキスト">
          <a:extLst>
            <a:ext uri="{FF2B5EF4-FFF2-40B4-BE49-F238E27FC236}">
              <a16:creationId xmlns:a16="http://schemas.microsoft.com/office/drawing/2014/main" id="{00000000-0008-0000-0600-000077010000}"/>
            </a:ext>
          </a:extLst>
        </xdr:cNvPr>
        <xdr:cNvSpPr txBox="1"/>
      </xdr:nvSpPr>
      <xdr:spPr>
        <a:xfrm>
          <a:off x="10528300" y="8996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14991</xdr:rowOff>
    </xdr:from>
    <xdr:to>
      <xdr:col>50</xdr:col>
      <xdr:colOff>165100</xdr:colOff>
      <xdr:row>55</xdr:row>
      <xdr:rowOff>116591</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9588500" y="9444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133118</xdr:rowOff>
    </xdr:from>
    <xdr:ext cx="599010"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9339795" y="9219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29141</xdr:rowOff>
    </xdr:from>
    <xdr:to>
      <xdr:col>46</xdr:col>
      <xdr:colOff>38100</xdr:colOff>
      <xdr:row>56</xdr:row>
      <xdr:rowOff>130741</xdr:rowOff>
    </xdr:to>
    <xdr:sp macro="" textlink="">
      <xdr:nvSpPr>
        <xdr:cNvPr id="378" name="楕円 377">
          <a:extLst>
            <a:ext uri="{FF2B5EF4-FFF2-40B4-BE49-F238E27FC236}">
              <a16:creationId xmlns:a16="http://schemas.microsoft.com/office/drawing/2014/main" id="{00000000-0008-0000-0600-00007A010000}"/>
            </a:ext>
          </a:extLst>
        </xdr:cNvPr>
        <xdr:cNvSpPr/>
      </xdr:nvSpPr>
      <xdr:spPr>
        <a:xfrm>
          <a:off x="8699500" y="9630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147268</xdr:rowOff>
    </xdr:from>
    <xdr:ext cx="599010"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8450795" y="9405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62937</xdr:rowOff>
    </xdr:from>
    <xdr:to>
      <xdr:col>41</xdr:col>
      <xdr:colOff>101600</xdr:colOff>
      <xdr:row>56</xdr:row>
      <xdr:rowOff>164537</xdr:rowOff>
    </xdr:to>
    <xdr:sp macro="" textlink="">
      <xdr:nvSpPr>
        <xdr:cNvPr id="380" name="楕円 379">
          <a:extLst>
            <a:ext uri="{FF2B5EF4-FFF2-40B4-BE49-F238E27FC236}">
              <a16:creationId xmlns:a16="http://schemas.microsoft.com/office/drawing/2014/main" id="{00000000-0008-0000-0600-00007C010000}"/>
            </a:ext>
          </a:extLst>
        </xdr:cNvPr>
        <xdr:cNvSpPr/>
      </xdr:nvSpPr>
      <xdr:spPr>
        <a:xfrm>
          <a:off x="7810500" y="9664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9614</xdr:rowOff>
    </xdr:from>
    <xdr:ext cx="599010"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7561795" y="9439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24519</xdr:rowOff>
    </xdr:from>
    <xdr:to>
      <xdr:col>36</xdr:col>
      <xdr:colOff>165100</xdr:colOff>
      <xdr:row>57</xdr:row>
      <xdr:rowOff>126119</xdr:rowOff>
    </xdr:to>
    <xdr:sp macro="" textlink="">
      <xdr:nvSpPr>
        <xdr:cNvPr id="382" name="楕円 381">
          <a:extLst>
            <a:ext uri="{FF2B5EF4-FFF2-40B4-BE49-F238E27FC236}">
              <a16:creationId xmlns:a16="http://schemas.microsoft.com/office/drawing/2014/main" id="{00000000-0008-0000-0600-00007E010000}"/>
            </a:ext>
          </a:extLst>
        </xdr:cNvPr>
        <xdr:cNvSpPr/>
      </xdr:nvSpPr>
      <xdr:spPr>
        <a:xfrm>
          <a:off x="6921500" y="9797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142646</xdr:rowOff>
    </xdr:from>
    <xdr:ext cx="599010"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672795" y="9572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9" name="正方形/長方形 388">
          <a:extLst>
            <a:ext uri="{FF2B5EF4-FFF2-40B4-BE49-F238E27FC236}">
              <a16:creationId xmlns:a16="http://schemas.microsoft.com/office/drawing/2014/main" id="{00000000-0008-0000-0600-00008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0" name="正方形/長方形 389">
          <a:extLst>
            <a:ext uri="{FF2B5EF4-FFF2-40B4-BE49-F238E27FC236}">
              <a16:creationId xmlns:a16="http://schemas.microsoft.com/office/drawing/2014/main" id="{00000000-0008-0000-0600-00008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1" name="正方形/長方形 390">
          <a:extLst>
            <a:ext uri="{FF2B5EF4-FFF2-40B4-BE49-F238E27FC236}">
              <a16:creationId xmlns:a16="http://schemas.microsoft.com/office/drawing/2014/main" id="{00000000-0008-0000-0600-00008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401" name="テキスト ボックス 400">
          <a:extLst>
            <a:ext uri="{FF2B5EF4-FFF2-40B4-BE49-F238E27FC236}">
              <a16:creationId xmlns:a16="http://schemas.microsoft.com/office/drawing/2014/main" id="{00000000-0008-0000-0600-000091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6" name="普通建設事業費 （ うち新規整備　）グラフ枠">
          <a:extLst>
            <a:ext uri="{FF2B5EF4-FFF2-40B4-BE49-F238E27FC236}">
              <a16:creationId xmlns:a16="http://schemas.microsoft.com/office/drawing/2014/main" id="{00000000-0008-0000-0600-00009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89535</xdr:rowOff>
    </xdr:from>
    <xdr:to>
      <xdr:col>54</xdr:col>
      <xdr:colOff>189865</xdr:colOff>
      <xdr:row>79</xdr:row>
      <xdr:rowOff>44450</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10475595" y="12091035"/>
          <a:ext cx="1270" cy="14979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8" name="普通建設事業費 （ うち新規整備　）最小値テキスト">
          <a:extLst>
            <a:ext uri="{FF2B5EF4-FFF2-40B4-BE49-F238E27FC236}">
              <a16:creationId xmlns:a16="http://schemas.microsoft.com/office/drawing/2014/main" id="{00000000-0008-0000-0600-000098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36212</xdr:rowOff>
    </xdr:from>
    <xdr:ext cx="599010" cy="259045"/>
    <xdr:sp macro="" textlink="">
      <xdr:nvSpPr>
        <xdr:cNvPr id="410" name="普通建設事業費 （ うち新規整備　）最大値テキスト">
          <a:extLst>
            <a:ext uri="{FF2B5EF4-FFF2-40B4-BE49-F238E27FC236}">
              <a16:creationId xmlns:a16="http://schemas.microsoft.com/office/drawing/2014/main" id="{00000000-0008-0000-0600-00009A010000}"/>
            </a:ext>
          </a:extLst>
        </xdr:cNvPr>
        <xdr:cNvSpPr txBox="1"/>
      </xdr:nvSpPr>
      <xdr:spPr>
        <a:xfrm>
          <a:off x="10528300" y="11866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89535</xdr:rowOff>
    </xdr:from>
    <xdr:to>
      <xdr:col>55</xdr:col>
      <xdr:colOff>88900</xdr:colOff>
      <xdr:row>70</xdr:row>
      <xdr:rowOff>89535</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10388600" y="12091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118148</xdr:rowOff>
    </xdr:from>
    <xdr:to>
      <xdr:col>55</xdr:col>
      <xdr:colOff>0</xdr:colOff>
      <xdr:row>78</xdr:row>
      <xdr:rowOff>146647</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9639300" y="12976898"/>
          <a:ext cx="838200" cy="542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80039</xdr:rowOff>
    </xdr:from>
    <xdr:ext cx="534377" cy="259045"/>
    <xdr:sp macro="" textlink="">
      <xdr:nvSpPr>
        <xdr:cNvPr id="413" name="普通建設事業費 （ うち新規整備　）平均値テキスト">
          <a:extLst>
            <a:ext uri="{FF2B5EF4-FFF2-40B4-BE49-F238E27FC236}">
              <a16:creationId xmlns:a16="http://schemas.microsoft.com/office/drawing/2014/main" id="{00000000-0008-0000-0600-00009D010000}"/>
            </a:ext>
          </a:extLst>
        </xdr:cNvPr>
        <xdr:cNvSpPr txBox="1"/>
      </xdr:nvSpPr>
      <xdr:spPr>
        <a:xfrm>
          <a:off x="10528300" y="132816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101612</xdr:rowOff>
    </xdr:from>
    <xdr:to>
      <xdr:col>55</xdr:col>
      <xdr:colOff>50800</xdr:colOff>
      <xdr:row>78</xdr:row>
      <xdr:rowOff>31762</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10426700" y="1330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86982</xdr:rowOff>
    </xdr:from>
    <xdr:to>
      <xdr:col>50</xdr:col>
      <xdr:colOff>114300</xdr:colOff>
      <xdr:row>78</xdr:row>
      <xdr:rowOff>146647</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a:off x="8750300" y="12945732"/>
          <a:ext cx="889000" cy="574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23292</xdr:rowOff>
    </xdr:from>
    <xdr:to>
      <xdr:col>50</xdr:col>
      <xdr:colOff>165100</xdr:colOff>
      <xdr:row>77</xdr:row>
      <xdr:rowOff>124892</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9588500" y="13224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141419</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372111" y="13000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162078</xdr:rowOff>
    </xdr:from>
    <xdr:to>
      <xdr:col>45</xdr:col>
      <xdr:colOff>177800</xdr:colOff>
      <xdr:row>75</xdr:row>
      <xdr:rowOff>86982</xdr:rowOff>
    </xdr:to>
    <xdr:cxnSp macro="">
      <xdr:nvCxnSpPr>
        <xdr:cNvPr id="418" name="直線コネクタ 417">
          <a:extLst>
            <a:ext uri="{FF2B5EF4-FFF2-40B4-BE49-F238E27FC236}">
              <a16:creationId xmlns:a16="http://schemas.microsoft.com/office/drawing/2014/main" id="{00000000-0008-0000-0600-0000A2010000}"/>
            </a:ext>
          </a:extLst>
        </xdr:cNvPr>
        <xdr:cNvCxnSpPr/>
      </xdr:nvCxnSpPr>
      <xdr:spPr>
        <a:xfrm>
          <a:off x="7861300" y="12849378"/>
          <a:ext cx="889000" cy="96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168123</xdr:rowOff>
    </xdr:from>
    <xdr:to>
      <xdr:col>46</xdr:col>
      <xdr:colOff>38100</xdr:colOff>
      <xdr:row>77</xdr:row>
      <xdr:rowOff>98273</xdr:rowOff>
    </xdr:to>
    <xdr:sp macro="" textlink="">
      <xdr:nvSpPr>
        <xdr:cNvPr id="419" name="フローチャート: 判断 418">
          <a:extLst>
            <a:ext uri="{FF2B5EF4-FFF2-40B4-BE49-F238E27FC236}">
              <a16:creationId xmlns:a16="http://schemas.microsoft.com/office/drawing/2014/main" id="{00000000-0008-0000-0600-0000A3010000}"/>
            </a:ext>
          </a:extLst>
        </xdr:cNvPr>
        <xdr:cNvSpPr/>
      </xdr:nvSpPr>
      <xdr:spPr>
        <a:xfrm>
          <a:off x="8699500" y="13198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89400</xdr:rowOff>
    </xdr:from>
    <xdr:ext cx="534377"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483111" y="13291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74</xdr:row>
      <xdr:rowOff>162078</xdr:rowOff>
    </xdr:from>
    <xdr:to>
      <xdr:col>41</xdr:col>
      <xdr:colOff>50800</xdr:colOff>
      <xdr:row>77</xdr:row>
      <xdr:rowOff>106883</xdr:rowOff>
    </xdr:to>
    <xdr:cxnSp macro="">
      <xdr:nvCxnSpPr>
        <xdr:cNvPr id="421" name="直線コネクタ 420">
          <a:extLst>
            <a:ext uri="{FF2B5EF4-FFF2-40B4-BE49-F238E27FC236}">
              <a16:creationId xmlns:a16="http://schemas.microsoft.com/office/drawing/2014/main" id="{00000000-0008-0000-0600-0000A5010000}"/>
            </a:ext>
          </a:extLst>
        </xdr:cNvPr>
        <xdr:cNvCxnSpPr/>
      </xdr:nvCxnSpPr>
      <xdr:spPr>
        <a:xfrm flipV="1">
          <a:off x="6972300" y="12849378"/>
          <a:ext cx="889000" cy="459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6198</xdr:rowOff>
    </xdr:from>
    <xdr:to>
      <xdr:col>41</xdr:col>
      <xdr:colOff>101600</xdr:colOff>
      <xdr:row>77</xdr:row>
      <xdr:rowOff>107798</xdr:rowOff>
    </xdr:to>
    <xdr:sp macro="" textlink="">
      <xdr:nvSpPr>
        <xdr:cNvPr id="422" name="フローチャート: 判断 421">
          <a:extLst>
            <a:ext uri="{FF2B5EF4-FFF2-40B4-BE49-F238E27FC236}">
              <a16:creationId xmlns:a16="http://schemas.microsoft.com/office/drawing/2014/main" id="{00000000-0008-0000-0600-0000A6010000}"/>
            </a:ext>
          </a:extLst>
        </xdr:cNvPr>
        <xdr:cNvSpPr/>
      </xdr:nvSpPr>
      <xdr:spPr>
        <a:xfrm>
          <a:off x="7810500" y="13207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98925</xdr:rowOff>
    </xdr:from>
    <xdr:ext cx="534377"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594111" y="13300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25006</xdr:rowOff>
    </xdr:from>
    <xdr:to>
      <xdr:col>36</xdr:col>
      <xdr:colOff>165100</xdr:colOff>
      <xdr:row>77</xdr:row>
      <xdr:rowOff>126606</xdr:rowOff>
    </xdr:to>
    <xdr:sp macro="" textlink="">
      <xdr:nvSpPr>
        <xdr:cNvPr id="424" name="フローチャート: 判断 423">
          <a:extLst>
            <a:ext uri="{FF2B5EF4-FFF2-40B4-BE49-F238E27FC236}">
              <a16:creationId xmlns:a16="http://schemas.microsoft.com/office/drawing/2014/main" id="{00000000-0008-0000-0600-0000A8010000}"/>
            </a:ext>
          </a:extLst>
        </xdr:cNvPr>
        <xdr:cNvSpPr/>
      </xdr:nvSpPr>
      <xdr:spPr>
        <a:xfrm>
          <a:off x="6921500" y="1322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143133</xdr:rowOff>
    </xdr:from>
    <xdr:ext cx="534377"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6705111" y="13001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67348</xdr:rowOff>
    </xdr:from>
    <xdr:to>
      <xdr:col>55</xdr:col>
      <xdr:colOff>50800</xdr:colOff>
      <xdr:row>75</xdr:row>
      <xdr:rowOff>168948</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10426700" y="12926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90225</xdr:rowOff>
    </xdr:from>
    <xdr:ext cx="534377" cy="259045"/>
    <xdr:sp macro="" textlink="">
      <xdr:nvSpPr>
        <xdr:cNvPr id="432" name="普通建設事業費 （ うち新規整備　）該当値テキスト">
          <a:extLst>
            <a:ext uri="{FF2B5EF4-FFF2-40B4-BE49-F238E27FC236}">
              <a16:creationId xmlns:a16="http://schemas.microsoft.com/office/drawing/2014/main" id="{00000000-0008-0000-0600-0000B0010000}"/>
            </a:ext>
          </a:extLst>
        </xdr:cNvPr>
        <xdr:cNvSpPr txBox="1"/>
      </xdr:nvSpPr>
      <xdr:spPr>
        <a:xfrm>
          <a:off x="10528300" y="12777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95847</xdr:rowOff>
    </xdr:from>
    <xdr:to>
      <xdr:col>50</xdr:col>
      <xdr:colOff>165100</xdr:colOff>
      <xdr:row>79</xdr:row>
      <xdr:rowOff>25997</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9588500" y="13468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17124</xdr:rowOff>
    </xdr:from>
    <xdr:ext cx="469744"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9404428" y="13561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36182</xdr:rowOff>
    </xdr:from>
    <xdr:to>
      <xdr:col>46</xdr:col>
      <xdr:colOff>38100</xdr:colOff>
      <xdr:row>75</xdr:row>
      <xdr:rowOff>137782</xdr:rowOff>
    </xdr:to>
    <xdr:sp macro="" textlink="">
      <xdr:nvSpPr>
        <xdr:cNvPr id="435" name="楕円 434">
          <a:extLst>
            <a:ext uri="{FF2B5EF4-FFF2-40B4-BE49-F238E27FC236}">
              <a16:creationId xmlns:a16="http://schemas.microsoft.com/office/drawing/2014/main" id="{00000000-0008-0000-0600-0000B3010000}"/>
            </a:ext>
          </a:extLst>
        </xdr:cNvPr>
        <xdr:cNvSpPr/>
      </xdr:nvSpPr>
      <xdr:spPr>
        <a:xfrm>
          <a:off x="8699500" y="12894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154309</xdr:rowOff>
    </xdr:from>
    <xdr:ext cx="534377"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8483111" y="12670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111278</xdr:rowOff>
    </xdr:from>
    <xdr:to>
      <xdr:col>41</xdr:col>
      <xdr:colOff>101600</xdr:colOff>
      <xdr:row>75</xdr:row>
      <xdr:rowOff>41428</xdr:rowOff>
    </xdr:to>
    <xdr:sp macro="" textlink="">
      <xdr:nvSpPr>
        <xdr:cNvPr id="437" name="楕円 436">
          <a:extLst>
            <a:ext uri="{FF2B5EF4-FFF2-40B4-BE49-F238E27FC236}">
              <a16:creationId xmlns:a16="http://schemas.microsoft.com/office/drawing/2014/main" id="{00000000-0008-0000-0600-0000B5010000}"/>
            </a:ext>
          </a:extLst>
        </xdr:cNvPr>
        <xdr:cNvSpPr/>
      </xdr:nvSpPr>
      <xdr:spPr>
        <a:xfrm>
          <a:off x="7810500" y="12798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57955</xdr:rowOff>
    </xdr:from>
    <xdr:ext cx="534377"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7594111" y="12573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56083</xdr:rowOff>
    </xdr:from>
    <xdr:to>
      <xdr:col>36</xdr:col>
      <xdr:colOff>165100</xdr:colOff>
      <xdr:row>77</xdr:row>
      <xdr:rowOff>157683</xdr:rowOff>
    </xdr:to>
    <xdr:sp macro="" textlink="">
      <xdr:nvSpPr>
        <xdr:cNvPr id="439" name="楕円 438">
          <a:extLst>
            <a:ext uri="{FF2B5EF4-FFF2-40B4-BE49-F238E27FC236}">
              <a16:creationId xmlns:a16="http://schemas.microsoft.com/office/drawing/2014/main" id="{00000000-0008-0000-0600-0000B7010000}"/>
            </a:ext>
          </a:extLst>
        </xdr:cNvPr>
        <xdr:cNvSpPr/>
      </xdr:nvSpPr>
      <xdr:spPr>
        <a:xfrm>
          <a:off x="6921500" y="13257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148810</xdr:rowOff>
    </xdr:from>
    <xdr:ext cx="534377"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705111" y="13350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5" name="正方形/長方形 444">
          <a:extLst>
            <a:ext uri="{FF2B5EF4-FFF2-40B4-BE49-F238E27FC236}">
              <a16:creationId xmlns:a16="http://schemas.microsoft.com/office/drawing/2014/main" id="{00000000-0008-0000-0600-0000B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6" name="正方形/長方形 445">
          <a:extLst>
            <a:ext uri="{FF2B5EF4-FFF2-40B4-BE49-F238E27FC236}">
              <a16:creationId xmlns:a16="http://schemas.microsoft.com/office/drawing/2014/main" id="{00000000-0008-0000-0600-0000B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7" name="正方形/長方形 446">
          <a:extLst>
            <a:ext uri="{FF2B5EF4-FFF2-40B4-BE49-F238E27FC236}">
              <a16:creationId xmlns:a16="http://schemas.microsoft.com/office/drawing/2014/main" id="{00000000-0008-0000-0600-0000B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8" name="正方形/長方形 447">
          <a:extLst>
            <a:ext uri="{FF2B5EF4-FFF2-40B4-BE49-F238E27FC236}">
              <a16:creationId xmlns:a16="http://schemas.microsoft.com/office/drawing/2014/main" id="{00000000-0008-0000-0600-0000C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5" name="普通建設事業費 （ うち更新整備　）グラフ枠">
          <a:extLst>
            <a:ext uri="{FF2B5EF4-FFF2-40B4-BE49-F238E27FC236}">
              <a16:creationId xmlns:a16="http://schemas.microsoft.com/office/drawing/2014/main" id="{00000000-0008-0000-0600-0000D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57548</xdr:rowOff>
    </xdr:from>
    <xdr:to>
      <xdr:col>54</xdr:col>
      <xdr:colOff>189865</xdr:colOff>
      <xdr:row>99</xdr:row>
      <xdr:rowOff>63195</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10475595" y="15659498"/>
          <a:ext cx="1270" cy="1377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67022</xdr:rowOff>
    </xdr:from>
    <xdr:ext cx="534377" cy="259045"/>
    <xdr:sp macro="" textlink="">
      <xdr:nvSpPr>
        <xdr:cNvPr id="467" name="普通建設事業費 （ うち更新整備　）最小値テキスト">
          <a:extLst>
            <a:ext uri="{FF2B5EF4-FFF2-40B4-BE49-F238E27FC236}">
              <a16:creationId xmlns:a16="http://schemas.microsoft.com/office/drawing/2014/main" id="{00000000-0008-0000-0600-0000D3010000}"/>
            </a:ext>
          </a:extLst>
        </xdr:cNvPr>
        <xdr:cNvSpPr txBox="1"/>
      </xdr:nvSpPr>
      <xdr:spPr>
        <a:xfrm>
          <a:off x="10528300" y="17040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63195</xdr:rowOff>
    </xdr:from>
    <xdr:to>
      <xdr:col>55</xdr:col>
      <xdr:colOff>88900</xdr:colOff>
      <xdr:row>99</xdr:row>
      <xdr:rowOff>63195</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10388600" y="170367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4225</xdr:rowOff>
    </xdr:from>
    <xdr:ext cx="599010" cy="259045"/>
    <xdr:sp macro="" textlink="">
      <xdr:nvSpPr>
        <xdr:cNvPr id="469" name="普通建設事業費 （ うち更新整備　）最大値テキスト">
          <a:extLst>
            <a:ext uri="{FF2B5EF4-FFF2-40B4-BE49-F238E27FC236}">
              <a16:creationId xmlns:a16="http://schemas.microsoft.com/office/drawing/2014/main" id="{00000000-0008-0000-0600-0000D5010000}"/>
            </a:ext>
          </a:extLst>
        </xdr:cNvPr>
        <xdr:cNvSpPr txBox="1"/>
      </xdr:nvSpPr>
      <xdr:spPr>
        <a:xfrm>
          <a:off x="10528300" y="15434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57548</xdr:rowOff>
    </xdr:from>
    <xdr:to>
      <xdr:col>55</xdr:col>
      <xdr:colOff>88900</xdr:colOff>
      <xdr:row>91</xdr:row>
      <xdr:rowOff>57548</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10388600" y="15659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67844</xdr:rowOff>
    </xdr:from>
    <xdr:to>
      <xdr:col>55</xdr:col>
      <xdr:colOff>0</xdr:colOff>
      <xdr:row>96</xdr:row>
      <xdr:rowOff>53854</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flipV="1">
          <a:off x="9639300" y="16355594"/>
          <a:ext cx="838200" cy="157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26542</xdr:rowOff>
    </xdr:from>
    <xdr:ext cx="534377" cy="259045"/>
    <xdr:sp macro="" textlink="">
      <xdr:nvSpPr>
        <xdr:cNvPr id="472" name="普通建設事業費 （ うち更新整備　）平均値テキスト">
          <a:extLst>
            <a:ext uri="{FF2B5EF4-FFF2-40B4-BE49-F238E27FC236}">
              <a16:creationId xmlns:a16="http://schemas.microsoft.com/office/drawing/2014/main" id="{00000000-0008-0000-0600-0000D8010000}"/>
            </a:ext>
          </a:extLst>
        </xdr:cNvPr>
        <xdr:cNvSpPr txBox="1"/>
      </xdr:nvSpPr>
      <xdr:spPr>
        <a:xfrm>
          <a:off x="10528300" y="168286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48115</xdr:rowOff>
    </xdr:from>
    <xdr:to>
      <xdr:col>55</xdr:col>
      <xdr:colOff>50800</xdr:colOff>
      <xdr:row>98</xdr:row>
      <xdr:rowOff>149715</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10426700" y="1685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53854</xdr:rowOff>
    </xdr:from>
    <xdr:to>
      <xdr:col>50</xdr:col>
      <xdr:colOff>114300</xdr:colOff>
      <xdr:row>98</xdr:row>
      <xdr:rowOff>22537</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flipV="1">
          <a:off x="8750300" y="16513054"/>
          <a:ext cx="889000" cy="311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39199</xdr:rowOff>
    </xdr:from>
    <xdr:to>
      <xdr:col>50</xdr:col>
      <xdr:colOff>165100</xdr:colOff>
      <xdr:row>98</xdr:row>
      <xdr:rowOff>140799</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9588500" y="1684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131926</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372111" y="16934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22537</xdr:rowOff>
    </xdr:from>
    <xdr:to>
      <xdr:col>45</xdr:col>
      <xdr:colOff>177800</xdr:colOff>
      <xdr:row>98</xdr:row>
      <xdr:rowOff>100355</xdr:rowOff>
    </xdr:to>
    <xdr:cxnSp macro="">
      <xdr:nvCxnSpPr>
        <xdr:cNvPr id="477" name="直線コネクタ 476">
          <a:extLst>
            <a:ext uri="{FF2B5EF4-FFF2-40B4-BE49-F238E27FC236}">
              <a16:creationId xmlns:a16="http://schemas.microsoft.com/office/drawing/2014/main" id="{00000000-0008-0000-0600-0000DD010000}"/>
            </a:ext>
          </a:extLst>
        </xdr:cNvPr>
        <xdr:cNvCxnSpPr/>
      </xdr:nvCxnSpPr>
      <xdr:spPr>
        <a:xfrm flipV="1">
          <a:off x="7861300" y="16824637"/>
          <a:ext cx="889000" cy="77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53539</xdr:rowOff>
    </xdr:from>
    <xdr:to>
      <xdr:col>46</xdr:col>
      <xdr:colOff>38100</xdr:colOff>
      <xdr:row>98</xdr:row>
      <xdr:rowOff>155139</xdr:rowOff>
    </xdr:to>
    <xdr:sp macro="" textlink="">
      <xdr:nvSpPr>
        <xdr:cNvPr id="478" name="フローチャート: 判断 477">
          <a:extLst>
            <a:ext uri="{FF2B5EF4-FFF2-40B4-BE49-F238E27FC236}">
              <a16:creationId xmlns:a16="http://schemas.microsoft.com/office/drawing/2014/main" id="{00000000-0008-0000-0600-0000DE010000}"/>
            </a:ext>
          </a:extLst>
        </xdr:cNvPr>
        <xdr:cNvSpPr/>
      </xdr:nvSpPr>
      <xdr:spPr>
        <a:xfrm>
          <a:off x="8699500" y="1685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146266</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83111" y="16948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95371</xdr:rowOff>
    </xdr:from>
    <xdr:to>
      <xdr:col>41</xdr:col>
      <xdr:colOff>50800</xdr:colOff>
      <xdr:row>98</xdr:row>
      <xdr:rowOff>100355</xdr:rowOff>
    </xdr:to>
    <xdr:cxnSp macro="">
      <xdr:nvCxnSpPr>
        <xdr:cNvPr id="480" name="直線コネクタ 479">
          <a:extLst>
            <a:ext uri="{FF2B5EF4-FFF2-40B4-BE49-F238E27FC236}">
              <a16:creationId xmlns:a16="http://schemas.microsoft.com/office/drawing/2014/main" id="{00000000-0008-0000-0600-0000E0010000}"/>
            </a:ext>
          </a:extLst>
        </xdr:cNvPr>
        <xdr:cNvCxnSpPr/>
      </xdr:nvCxnSpPr>
      <xdr:spPr>
        <a:xfrm>
          <a:off x="6972300" y="16897471"/>
          <a:ext cx="889000" cy="4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48265</xdr:rowOff>
    </xdr:from>
    <xdr:to>
      <xdr:col>41</xdr:col>
      <xdr:colOff>101600</xdr:colOff>
      <xdr:row>98</xdr:row>
      <xdr:rowOff>149865</xdr:rowOff>
    </xdr:to>
    <xdr:sp macro="" textlink="">
      <xdr:nvSpPr>
        <xdr:cNvPr id="481" name="フローチャート: 判断 480">
          <a:extLst>
            <a:ext uri="{FF2B5EF4-FFF2-40B4-BE49-F238E27FC236}">
              <a16:creationId xmlns:a16="http://schemas.microsoft.com/office/drawing/2014/main" id="{00000000-0008-0000-0600-0000E1010000}"/>
            </a:ext>
          </a:extLst>
        </xdr:cNvPr>
        <xdr:cNvSpPr/>
      </xdr:nvSpPr>
      <xdr:spPr>
        <a:xfrm>
          <a:off x="7810500" y="16850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166392</xdr:rowOff>
    </xdr:from>
    <xdr:ext cx="534377"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594111" y="16625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74388</xdr:rowOff>
    </xdr:from>
    <xdr:to>
      <xdr:col>36</xdr:col>
      <xdr:colOff>165100</xdr:colOff>
      <xdr:row>99</xdr:row>
      <xdr:rowOff>4538</xdr:rowOff>
    </xdr:to>
    <xdr:sp macro="" textlink="">
      <xdr:nvSpPr>
        <xdr:cNvPr id="483" name="フローチャート: 判断 482">
          <a:extLst>
            <a:ext uri="{FF2B5EF4-FFF2-40B4-BE49-F238E27FC236}">
              <a16:creationId xmlns:a16="http://schemas.microsoft.com/office/drawing/2014/main" id="{00000000-0008-0000-0600-0000E3010000}"/>
            </a:ext>
          </a:extLst>
        </xdr:cNvPr>
        <xdr:cNvSpPr/>
      </xdr:nvSpPr>
      <xdr:spPr>
        <a:xfrm>
          <a:off x="6921500" y="16876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167115</xdr:rowOff>
    </xdr:from>
    <xdr:ext cx="534377"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6705111" y="16969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17044</xdr:rowOff>
    </xdr:from>
    <xdr:to>
      <xdr:col>55</xdr:col>
      <xdr:colOff>50800</xdr:colOff>
      <xdr:row>95</xdr:row>
      <xdr:rowOff>118644</xdr:rowOff>
    </xdr:to>
    <xdr:sp macro="" textlink="">
      <xdr:nvSpPr>
        <xdr:cNvPr id="490" name="楕円 489">
          <a:extLst>
            <a:ext uri="{FF2B5EF4-FFF2-40B4-BE49-F238E27FC236}">
              <a16:creationId xmlns:a16="http://schemas.microsoft.com/office/drawing/2014/main" id="{00000000-0008-0000-0600-0000EA010000}"/>
            </a:ext>
          </a:extLst>
        </xdr:cNvPr>
        <xdr:cNvSpPr/>
      </xdr:nvSpPr>
      <xdr:spPr>
        <a:xfrm>
          <a:off x="10426700" y="16304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39921</xdr:rowOff>
    </xdr:from>
    <xdr:ext cx="599010" cy="259045"/>
    <xdr:sp macro="" textlink="">
      <xdr:nvSpPr>
        <xdr:cNvPr id="491" name="普通建設事業費 （ うち更新整備　）該当値テキスト">
          <a:extLst>
            <a:ext uri="{FF2B5EF4-FFF2-40B4-BE49-F238E27FC236}">
              <a16:creationId xmlns:a16="http://schemas.microsoft.com/office/drawing/2014/main" id="{00000000-0008-0000-0600-0000EB010000}"/>
            </a:ext>
          </a:extLst>
        </xdr:cNvPr>
        <xdr:cNvSpPr txBox="1"/>
      </xdr:nvSpPr>
      <xdr:spPr>
        <a:xfrm>
          <a:off x="10528300" y="16156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3054</xdr:rowOff>
    </xdr:from>
    <xdr:to>
      <xdr:col>50</xdr:col>
      <xdr:colOff>165100</xdr:colOff>
      <xdr:row>96</xdr:row>
      <xdr:rowOff>104654</xdr:rowOff>
    </xdr:to>
    <xdr:sp macro="" textlink="">
      <xdr:nvSpPr>
        <xdr:cNvPr id="492" name="楕円 491">
          <a:extLst>
            <a:ext uri="{FF2B5EF4-FFF2-40B4-BE49-F238E27FC236}">
              <a16:creationId xmlns:a16="http://schemas.microsoft.com/office/drawing/2014/main" id="{00000000-0008-0000-0600-0000EC010000}"/>
            </a:ext>
          </a:extLst>
        </xdr:cNvPr>
        <xdr:cNvSpPr/>
      </xdr:nvSpPr>
      <xdr:spPr>
        <a:xfrm>
          <a:off x="9588500" y="16462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121181</xdr:rowOff>
    </xdr:from>
    <xdr:ext cx="599010"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9339795" y="16237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143187</xdr:rowOff>
    </xdr:from>
    <xdr:to>
      <xdr:col>46</xdr:col>
      <xdr:colOff>38100</xdr:colOff>
      <xdr:row>98</xdr:row>
      <xdr:rowOff>73337</xdr:rowOff>
    </xdr:to>
    <xdr:sp macro="" textlink="">
      <xdr:nvSpPr>
        <xdr:cNvPr id="494" name="楕円 493">
          <a:extLst>
            <a:ext uri="{FF2B5EF4-FFF2-40B4-BE49-F238E27FC236}">
              <a16:creationId xmlns:a16="http://schemas.microsoft.com/office/drawing/2014/main" id="{00000000-0008-0000-0600-0000EE010000}"/>
            </a:ext>
          </a:extLst>
        </xdr:cNvPr>
        <xdr:cNvSpPr/>
      </xdr:nvSpPr>
      <xdr:spPr>
        <a:xfrm>
          <a:off x="8699500" y="16773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89864</xdr:rowOff>
    </xdr:from>
    <xdr:ext cx="534377"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8483111" y="16549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49555</xdr:rowOff>
    </xdr:from>
    <xdr:to>
      <xdr:col>41</xdr:col>
      <xdr:colOff>101600</xdr:colOff>
      <xdr:row>98</xdr:row>
      <xdr:rowOff>151155</xdr:rowOff>
    </xdr:to>
    <xdr:sp macro="" textlink="">
      <xdr:nvSpPr>
        <xdr:cNvPr id="496" name="楕円 495">
          <a:extLst>
            <a:ext uri="{FF2B5EF4-FFF2-40B4-BE49-F238E27FC236}">
              <a16:creationId xmlns:a16="http://schemas.microsoft.com/office/drawing/2014/main" id="{00000000-0008-0000-0600-0000F0010000}"/>
            </a:ext>
          </a:extLst>
        </xdr:cNvPr>
        <xdr:cNvSpPr/>
      </xdr:nvSpPr>
      <xdr:spPr>
        <a:xfrm>
          <a:off x="7810500" y="16851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142282</xdr:rowOff>
    </xdr:from>
    <xdr:ext cx="534377"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7594111" y="169443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44571</xdr:rowOff>
    </xdr:from>
    <xdr:to>
      <xdr:col>36</xdr:col>
      <xdr:colOff>165100</xdr:colOff>
      <xdr:row>98</xdr:row>
      <xdr:rowOff>146171</xdr:rowOff>
    </xdr:to>
    <xdr:sp macro="" textlink="">
      <xdr:nvSpPr>
        <xdr:cNvPr id="498" name="楕円 497">
          <a:extLst>
            <a:ext uri="{FF2B5EF4-FFF2-40B4-BE49-F238E27FC236}">
              <a16:creationId xmlns:a16="http://schemas.microsoft.com/office/drawing/2014/main" id="{00000000-0008-0000-0600-0000F2010000}"/>
            </a:ext>
          </a:extLst>
        </xdr:cNvPr>
        <xdr:cNvSpPr/>
      </xdr:nvSpPr>
      <xdr:spPr>
        <a:xfrm>
          <a:off x="6921500" y="16846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162698</xdr:rowOff>
    </xdr:from>
    <xdr:ext cx="534377"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6705111" y="16621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2" name="正方形/長方形 501">
          <a:extLst>
            <a:ext uri="{FF2B5EF4-FFF2-40B4-BE49-F238E27FC236}">
              <a16:creationId xmlns:a16="http://schemas.microsoft.com/office/drawing/2014/main" id="{00000000-0008-0000-0600-0000F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3" name="正方形/長方形 502">
          <a:extLst>
            <a:ext uri="{FF2B5EF4-FFF2-40B4-BE49-F238E27FC236}">
              <a16:creationId xmlns:a16="http://schemas.microsoft.com/office/drawing/2014/main" id="{00000000-0008-0000-0600-0000F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4" name="正方形/長方形 503">
          <a:extLst>
            <a:ext uri="{FF2B5EF4-FFF2-40B4-BE49-F238E27FC236}">
              <a16:creationId xmlns:a16="http://schemas.microsoft.com/office/drawing/2014/main" id="{00000000-0008-0000-0600-0000F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5" name="正方形/長方形 504">
          <a:extLst>
            <a:ext uri="{FF2B5EF4-FFF2-40B4-BE49-F238E27FC236}">
              <a16:creationId xmlns:a16="http://schemas.microsoft.com/office/drawing/2014/main" id="{00000000-0008-0000-0600-0000F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6" name="正方形/長方形 505">
          <a:extLst>
            <a:ext uri="{FF2B5EF4-FFF2-40B4-BE49-F238E27FC236}">
              <a16:creationId xmlns:a16="http://schemas.microsoft.com/office/drawing/2014/main" id="{00000000-0008-0000-0600-0000F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7" name="正方形/長方形 506">
          <a:extLst>
            <a:ext uri="{FF2B5EF4-FFF2-40B4-BE49-F238E27FC236}">
              <a16:creationId xmlns:a16="http://schemas.microsoft.com/office/drawing/2014/main" id="{00000000-0008-0000-0600-0000F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2" name="災害復旧事業費グラフ枠">
          <a:extLst>
            <a:ext uri="{FF2B5EF4-FFF2-40B4-BE49-F238E27FC236}">
              <a16:creationId xmlns:a16="http://schemas.microsoft.com/office/drawing/2014/main" id="{00000000-0008-0000-0600-00000A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32</xdr:row>
      <xdr:rowOff>124765</xdr:rowOff>
    </xdr:from>
    <xdr:to>
      <xdr:col>85</xdr:col>
      <xdr:colOff>126364</xdr:colOff>
      <xdr:row>39</xdr:row>
      <xdr:rowOff>44450</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flipV="1">
          <a:off x="16317595" y="5611165"/>
          <a:ext cx="1269" cy="11198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24" name="災害復旧事業費最小値テキスト">
          <a:extLst>
            <a:ext uri="{FF2B5EF4-FFF2-40B4-BE49-F238E27FC236}">
              <a16:creationId xmlns:a16="http://schemas.microsoft.com/office/drawing/2014/main" id="{00000000-0008-0000-0600-00000C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31</xdr:row>
      <xdr:rowOff>71442</xdr:rowOff>
    </xdr:from>
    <xdr:ext cx="534377" cy="259045"/>
    <xdr:sp macro="" textlink="">
      <xdr:nvSpPr>
        <xdr:cNvPr id="526" name="災害復旧事業費最大値テキスト">
          <a:extLst>
            <a:ext uri="{FF2B5EF4-FFF2-40B4-BE49-F238E27FC236}">
              <a16:creationId xmlns:a16="http://schemas.microsoft.com/office/drawing/2014/main" id="{00000000-0008-0000-0600-00000E020000}"/>
            </a:ext>
          </a:extLst>
        </xdr:cNvPr>
        <xdr:cNvSpPr txBox="1"/>
      </xdr:nvSpPr>
      <xdr:spPr>
        <a:xfrm>
          <a:off x="16370300" y="5386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124765</xdr:rowOff>
    </xdr:from>
    <xdr:to>
      <xdr:col>86</xdr:col>
      <xdr:colOff>25400</xdr:colOff>
      <xdr:row>32</xdr:row>
      <xdr:rowOff>124765</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6230600" y="56111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32</xdr:row>
      <xdr:rowOff>2172</xdr:rowOff>
    </xdr:from>
    <xdr:to>
      <xdr:col>85</xdr:col>
      <xdr:colOff>127000</xdr:colOff>
      <xdr:row>32</xdr:row>
      <xdr:rowOff>124765</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a:off x="15481300" y="5488572"/>
          <a:ext cx="838200" cy="122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31183</xdr:rowOff>
    </xdr:from>
    <xdr:ext cx="469744" cy="259045"/>
    <xdr:sp macro="" textlink="">
      <xdr:nvSpPr>
        <xdr:cNvPr id="529" name="災害復旧事業費平均値テキスト">
          <a:extLst>
            <a:ext uri="{FF2B5EF4-FFF2-40B4-BE49-F238E27FC236}">
              <a16:creationId xmlns:a16="http://schemas.microsoft.com/office/drawing/2014/main" id="{00000000-0008-0000-0600-000011020000}"/>
            </a:ext>
          </a:extLst>
        </xdr:cNvPr>
        <xdr:cNvSpPr txBox="1"/>
      </xdr:nvSpPr>
      <xdr:spPr>
        <a:xfrm>
          <a:off x="16370300" y="65462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52756</xdr:rowOff>
    </xdr:from>
    <xdr:to>
      <xdr:col>85</xdr:col>
      <xdr:colOff>177800</xdr:colOff>
      <xdr:row>38</xdr:row>
      <xdr:rowOff>154356</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6268700" y="6567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30</xdr:row>
      <xdr:rowOff>137541</xdr:rowOff>
    </xdr:from>
    <xdr:to>
      <xdr:col>81</xdr:col>
      <xdr:colOff>50800</xdr:colOff>
      <xdr:row>32</xdr:row>
      <xdr:rowOff>2172</xdr:rowOff>
    </xdr:to>
    <xdr:cxnSp macro="">
      <xdr:nvCxnSpPr>
        <xdr:cNvPr id="531" name="直線コネクタ 530">
          <a:extLst>
            <a:ext uri="{FF2B5EF4-FFF2-40B4-BE49-F238E27FC236}">
              <a16:creationId xmlns:a16="http://schemas.microsoft.com/office/drawing/2014/main" id="{00000000-0008-0000-0600-000013020000}"/>
            </a:ext>
          </a:extLst>
        </xdr:cNvPr>
        <xdr:cNvCxnSpPr/>
      </xdr:nvCxnSpPr>
      <xdr:spPr>
        <a:xfrm>
          <a:off x="14592300" y="5281041"/>
          <a:ext cx="889000" cy="207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37287</xdr:rowOff>
    </xdr:from>
    <xdr:to>
      <xdr:col>81</xdr:col>
      <xdr:colOff>101600</xdr:colOff>
      <xdr:row>38</xdr:row>
      <xdr:rowOff>138887</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5430500" y="6552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130014</xdr:rowOff>
    </xdr:from>
    <xdr:ext cx="534377"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14111" y="6645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30</xdr:row>
      <xdr:rowOff>137541</xdr:rowOff>
    </xdr:from>
    <xdr:to>
      <xdr:col>76</xdr:col>
      <xdr:colOff>114300</xdr:colOff>
      <xdr:row>32</xdr:row>
      <xdr:rowOff>106121</xdr:rowOff>
    </xdr:to>
    <xdr:cxnSp macro="">
      <xdr:nvCxnSpPr>
        <xdr:cNvPr id="534" name="直線コネクタ 533">
          <a:extLst>
            <a:ext uri="{FF2B5EF4-FFF2-40B4-BE49-F238E27FC236}">
              <a16:creationId xmlns:a16="http://schemas.microsoft.com/office/drawing/2014/main" id="{00000000-0008-0000-0600-000016020000}"/>
            </a:ext>
          </a:extLst>
        </xdr:cNvPr>
        <xdr:cNvCxnSpPr/>
      </xdr:nvCxnSpPr>
      <xdr:spPr>
        <a:xfrm flipV="1">
          <a:off x="13703300" y="5281041"/>
          <a:ext cx="889000" cy="31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48133</xdr:rowOff>
    </xdr:from>
    <xdr:to>
      <xdr:col>76</xdr:col>
      <xdr:colOff>165100</xdr:colOff>
      <xdr:row>38</xdr:row>
      <xdr:rowOff>149733</xdr:rowOff>
    </xdr:to>
    <xdr:sp macro="" textlink="">
      <xdr:nvSpPr>
        <xdr:cNvPr id="535" name="フローチャート: 判断 534">
          <a:extLst>
            <a:ext uri="{FF2B5EF4-FFF2-40B4-BE49-F238E27FC236}">
              <a16:creationId xmlns:a16="http://schemas.microsoft.com/office/drawing/2014/main" id="{00000000-0008-0000-0600-000017020000}"/>
            </a:ext>
          </a:extLst>
        </xdr:cNvPr>
        <xdr:cNvSpPr/>
      </xdr:nvSpPr>
      <xdr:spPr>
        <a:xfrm>
          <a:off x="14541500" y="6563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140860</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357428" y="6655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32</xdr:row>
      <xdr:rowOff>106121</xdr:rowOff>
    </xdr:from>
    <xdr:to>
      <xdr:col>71</xdr:col>
      <xdr:colOff>177800</xdr:colOff>
      <xdr:row>36</xdr:row>
      <xdr:rowOff>48387</xdr:rowOff>
    </xdr:to>
    <xdr:cxnSp macro="">
      <xdr:nvCxnSpPr>
        <xdr:cNvPr id="537" name="直線コネクタ 536">
          <a:extLst>
            <a:ext uri="{FF2B5EF4-FFF2-40B4-BE49-F238E27FC236}">
              <a16:creationId xmlns:a16="http://schemas.microsoft.com/office/drawing/2014/main" id="{00000000-0008-0000-0600-000019020000}"/>
            </a:ext>
          </a:extLst>
        </xdr:cNvPr>
        <xdr:cNvCxnSpPr/>
      </xdr:nvCxnSpPr>
      <xdr:spPr>
        <a:xfrm flipV="1">
          <a:off x="12814300" y="5592521"/>
          <a:ext cx="889000" cy="628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36614</xdr:rowOff>
    </xdr:from>
    <xdr:to>
      <xdr:col>72</xdr:col>
      <xdr:colOff>38100</xdr:colOff>
      <xdr:row>38</xdr:row>
      <xdr:rowOff>138214</xdr:rowOff>
    </xdr:to>
    <xdr:sp macro="" textlink="">
      <xdr:nvSpPr>
        <xdr:cNvPr id="538" name="フローチャート: 判断 537">
          <a:extLst>
            <a:ext uri="{FF2B5EF4-FFF2-40B4-BE49-F238E27FC236}">
              <a16:creationId xmlns:a16="http://schemas.microsoft.com/office/drawing/2014/main" id="{00000000-0008-0000-0600-00001A020000}"/>
            </a:ext>
          </a:extLst>
        </xdr:cNvPr>
        <xdr:cNvSpPr/>
      </xdr:nvSpPr>
      <xdr:spPr>
        <a:xfrm>
          <a:off x="13652500" y="6551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129341</xdr:rowOff>
    </xdr:from>
    <xdr:ext cx="534377"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3436111" y="6644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49403</xdr:rowOff>
    </xdr:from>
    <xdr:to>
      <xdr:col>67</xdr:col>
      <xdr:colOff>101600</xdr:colOff>
      <xdr:row>38</xdr:row>
      <xdr:rowOff>151003</xdr:rowOff>
    </xdr:to>
    <xdr:sp macro="" textlink="">
      <xdr:nvSpPr>
        <xdr:cNvPr id="540" name="フローチャート: 判断 539">
          <a:extLst>
            <a:ext uri="{FF2B5EF4-FFF2-40B4-BE49-F238E27FC236}">
              <a16:creationId xmlns:a16="http://schemas.microsoft.com/office/drawing/2014/main" id="{00000000-0008-0000-0600-00001C020000}"/>
            </a:ext>
          </a:extLst>
        </xdr:cNvPr>
        <xdr:cNvSpPr/>
      </xdr:nvSpPr>
      <xdr:spPr>
        <a:xfrm>
          <a:off x="12763500" y="6564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142130</xdr:rowOff>
    </xdr:from>
    <xdr:ext cx="469744"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579428" y="6657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32</xdr:row>
      <xdr:rowOff>73965</xdr:rowOff>
    </xdr:from>
    <xdr:to>
      <xdr:col>85</xdr:col>
      <xdr:colOff>177800</xdr:colOff>
      <xdr:row>33</xdr:row>
      <xdr:rowOff>4115</xdr:rowOff>
    </xdr:to>
    <xdr:sp macro="" textlink="">
      <xdr:nvSpPr>
        <xdr:cNvPr id="547" name="楕円 546">
          <a:extLst>
            <a:ext uri="{FF2B5EF4-FFF2-40B4-BE49-F238E27FC236}">
              <a16:creationId xmlns:a16="http://schemas.microsoft.com/office/drawing/2014/main" id="{00000000-0008-0000-0600-000023020000}"/>
            </a:ext>
          </a:extLst>
        </xdr:cNvPr>
        <xdr:cNvSpPr/>
      </xdr:nvSpPr>
      <xdr:spPr>
        <a:xfrm>
          <a:off x="16268700" y="5560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32</xdr:row>
      <xdr:rowOff>26992</xdr:rowOff>
    </xdr:from>
    <xdr:ext cx="534377" cy="259045"/>
    <xdr:sp macro="" textlink="">
      <xdr:nvSpPr>
        <xdr:cNvPr id="548" name="災害復旧事業費該当値テキスト">
          <a:extLst>
            <a:ext uri="{FF2B5EF4-FFF2-40B4-BE49-F238E27FC236}">
              <a16:creationId xmlns:a16="http://schemas.microsoft.com/office/drawing/2014/main" id="{00000000-0008-0000-0600-000024020000}"/>
            </a:ext>
          </a:extLst>
        </xdr:cNvPr>
        <xdr:cNvSpPr txBox="1"/>
      </xdr:nvSpPr>
      <xdr:spPr>
        <a:xfrm>
          <a:off x="16370300" y="5513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31</xdr:row>
      <xdr:rowOff>122822</xdr:rowOff>
    </xdr:from>
    <xdr:to>
      <xdr:col>81</xdr:col>
      <xdr:colOff>101600</xdr:colOff>
      <xdr:row>32</xdr:row>
      <xdr:rowOff>52972</xdr:rowOff>
    </xdr:to>
    <xdr:sp macro="" textlink="">
      <xdr:nvSpPr>
        <xdr:cNvPr id="549" name="楕円 548">
          <a:extLst>
            <a:ext uri="{FF2B5EF4-FFF2-40B4-BE49-F238E27FC236}">
              <a16:creationId xmlns:a16="http://schemas.microsoft.com/office/drawing/2014/main" id="{00000000-0008-0000-0600-000025020000}"/>
            </a:ext>
          </a:extLst>
        </xdr:cNvPr>
        <xdr:cNvSpPr/>
      </xdr:nvSpPr>
      <xdr:spPr>
        <a:xfrm>
          <a:off x="15430500" y="5437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30</xdr:row>
      <xdr:rowOff>69499</xdr:rowOff>
    </xdr:from>
    <xdr:ext cx="534377"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5214111" y="5212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30</xdr:row>
      <xdr:rowOff>86741</xdr:rowOff>
    </xdr:from>
    <xdr:to>
      <xdr:col>76</xdr:col>
      <xdr:colOff>165100</xdr:colOff>
      <xdr:row>31</xdr:row>
      <xdr:rowOff>16891</xdr:rowOff>
    </xdr:to>
    <xdr:sp macro="" textlink="">
      <xdr:nvSpPr>
        <xdr:cNvPr id="551" name="楕円 550">
          <a:extLst>
            <a:ext uri="{FF2B5EF4-FFF2-40B4-BE49-F238E27FC236}">
              <a16:creationId xmlns:a16="http://schemas.microsoft.com/office/drawing/2014/main" id="{00000000-0008-0000-0600-000027020000}"/>
            </a:ext>
          </a:extLst>
        </xdr:cNvPr>
        <xdr:cNvSpPr/>
      </xdr:nvSpPr>
      <xdr:spPr>
        <a:xfrm>
          <a:off x="14541500" y="5230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29</xdr:row>
      <xdr:rowOff>33418</xdr:rowOff>
    </xdr:from>
    <xdr:ext cx="599010"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4292795" y="5005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32</xdr:row>
      <xdr:rowOff>55321</xdr:rowOff>
    </xdr:from>
    <xdr:to>
      <xdr:col>72</xdr:col>
      <xdr:colOff>38100</xdr:colOff>
      <xdr:row>32</xdr:row>
      <xdr:rowOff>156921</xdr:rowOff>
    </xdr:to>
    <xdr:sp macro="" textlink="">
      <xdr:nvSpPr>
        <xdr:cNvPr id="553" name="楕円 552">
          <a:extLst>
            <a:ext uri="{FF2B5EF4-FFF2-40B4-BE49-F238E27FC236}">
              <a16:creationId xmlns:a16="http://schemas.microsoft.com/office/drawing/2014/main" id="{00000000-0008-0000-0600-000029020000}"/>
            </a:ext>
          </a:extLst>
        </xdr:cNvPr>
        <xdr:cNvSpPr/>
      </xdr:nvSpPr>
      <xdr:spPr>
        <a:xfrm>
          <a:off x="13652500" y="5541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31</xdr:row>
      <xdr:rowOff>1998</xdr:rowOff>
    </xdr:from>
    <xdr:ext cx="534377"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3436111" y="5316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169037</xdr:rowOff>
    </xdr:from>
    <xdr:to>
      <xdr:col>67</xdr:col>
      <xdr:colOff>101600</xdr:colOff>
      <xdr:row>36</xdr:row>
      <xdr:rowOff>99187</xdr:rowOff>
    </xdr:to>
    <xdr:sp macro="" textlink="">
      <xdr:nvSpPr>
        <xdr:cNvPr id="555" name="楕円 554">
          <a:extLst>
            <a:ext uri="{FF2B5EF4-FFF2-40B4-BE49-F238E27FC236}">
              <a16:creationId xmlns:a16="http://schemas.microsoft.com/office/drawing/2014/main" id="{00000000-0008-0000-0600-00002B020000}"/>
            </a:ext>
          </a:extLst>
        </xdr:cNvPr>
        <xdr:cNvSpPr/>
      </xdr:nvSpPr>
      <xdr:spPr>
        <a:xfrm>
          <a:off x="12763500" y="6169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115714</xdr:rowOff>
    </xdr:from>
    <xdr:ext cx="534377"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547111" y="5945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0" name="正方形/長方形 559">
          <a:extLst>
            <a:ext uri="{FF2B5EF4-FFF2-40B4-BE49-F238E27FC236}">
              <a16:creationId xmlns:a16="http://schemas.microsoft.com/office/drawing/2014/main" id="{00000000-0008-0000-0600-00003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1" name="正方形/長方形 560">
          <a:extLst>
            <a:ext uri="{FF2B5EF4-FFF2-40B4-BE49-F238E27FC236}">
              <a16:creationId xmlns:a16="http://schemas.microsoft.com/office/drawing/2014/main" id="{00000000-0008-0000-0600-00003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2" name="正方形/長方形 561">
          <a:extLst>
            <a:ext uri="{FF2B5EF4-FFF2-40B4-BE49-F238E27FC236}">
              <a16:creationId xmlns:a16="http://schemas.microsoft.com/office/drawing/2014/main" id="{00000000-0008-0000-0600-00003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3" name="正方形/長方形 562">
          <a:extLst>
            <a:ext uri="{FF2B5EF4-FFF2-40B4-BE49-F238E27FC236}">
              <a16:creationId xmlns:a16="http://schemas.microsoft.com/office/drawing/2014/main" id="{00000000-0008-0000-0600-00003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4" name="正方形/長方形 563">
          <a:extLst>
            <a:ext uri="{FF2B5EF4-FFF2-40B4-BE49-F238E27FC236}">
              <a16:creationId xmlns:a16="http://schemas.microsoft.com/office/drawing/2014/main" id="{00000000-0008-0000-0600-00003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57</xdr:row>
      <xdr:rowOff>6350</xdr:rowOff>
    </xdr:from>
    <xdr:to>
      <xdr:col>89</xdr:col>
      <xdr:colOff>177800</xdr:colOff>
      <xdr:row>57</xdr:row>
      <xdr:rowOff>6350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3" name="失業対策事業費グラフ枠">
          <a:extLst>
            <a:ext uri="{FF2B5EF4-FFF2-40B4-BE49-F238E27FC236}">
              <a16:creationId xmlns:a16="http://schemas.microsoft.com/office/drawing/2014/main" id="{00000000-0008-0000-0600-00003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57</xdr:row>
      <xdr:rowOff>6350</xdr:rowOff>
    </xdr:from>
    <xdr:to>
      <xdr:col>85</xdr:col>
      <xdr:colOff>126364</xdr:colOff>
      <xdr:row>57</xdr:row>
      <xdr:rowOff>6350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317595" y="9779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48277</xdr:rowOff>
    </xdr:from>
    <xdr:ext cx="249299" cy="259045"/>
    <xdr:sp macro="" textlink="">
      <xdr:nvSpPr>
        <xdr:cNvPr id="575" name="失業対策事業費最小値テキスト">
          <a:extLst>
            <a:ext uri="{FF2B5EF4-FFF2-40B4-BE49-F238E27FC236}">
              <a16:creationId xmlns:a16="http://schemas.microsoft.com/office/drawing/2014/main" id="{00000000-0008-0000-0600-00003F020000}"/>
            </a:ext>
          </a:extLst>
        </xdr:cNvPr>
        <xdr:cNvSpPr txBox="1"/>
      </xdr:nvSpPr>
      <xdr:spPr>
        <a:xfrm>
          <a:off x="1637030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48277</xdr:rowOff>
    </xdr:from>
    <xdr:ext cx="249299" cy="259045"/>
    <xdr:sp macro="" textlink="">
      <xdr:nvSpPr>
        <xdr:cNvPr id="577" name="失業対策事業費最大値テキスト">
          <a:extLst>
            <a:ext uri="{FF2B5EF4-FFF2-40B4-BE49-F238E27FC236}">
              <a16:creationId xmlns:a16="http://schemas.microsoft.com/office/drawing/2014/main" id="{00000000-0008-0000-0600-000041020000}"/>
            </a:ext>
          </a:extLst>
        </xdr:cNvPr>
        <xdr:cNvSpPr txBox="1"/>
      </xdr:nvSpPr>
      <xdr:spPr>
        <a:xfrm>
          <a:off x="16370300" y="9478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6350</xdr:rowOff>
    </xdr:from>
    <xdr:to>
      <xdr:col>85</xdr:col>
      <xdr:colOff>127000</xdr:colOff>
      <xdr:row>57</xdr:row>
      <xdr:rowOff>6350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5481300" y="977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105427</xdr:rowOff>
    </xdr:from>
    <xdr:ext cx="249299" cy="259045"/>
    <xdr:sp macro="" textlink="">
      <xdr:nvSpPr>
        <xdr:cNvPr id="580" name="失業対策事業費平均値テキスト">
          <a:extLst>
            <a:ext uri="{FF2B5EF4-FFF2-40B4-BE49-F238E27FC236}">
              <a16:creationId xmlns:a16="http://schemas.microsoft.com/office/drawing/2014/main" id="{00000000-0008-0000-0600-000044020000}"/>
            </a:ext>
          </a:extLst>
        </xdr:cNvPr>
        <xdr:cNvSpPr txBox="1"/>
      </xdr:nvSpPr>
      <xdr:spPr>
        <a:xfrm>
          <a:off x="16370300" y="9706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62687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6350</xdr:rowOff>
    </xdr:from>
    <xdr:to>
      <xdr:col>81</xdr:col>
      <xdr:colOff>50800</xdr:colOff>
      <xdr:row>57</xdr:row>
      <xdr:rowOff>6350</xdr:rowOff>
    </xdr:to>
    <xdr:cxnSp macro="">
      <xdr:nvCxnSpPr>
        <xdr:cNvPr id="582" name="直線コネクタ 581">
          <a:extLst>
            <a:ext uri="{FF2B5EF4-FFF2-40B4-BE49-F238E27FC236}">
              <a16:creationId xmlns:a16="http://schemas.microsoft.com/office/drawing/2014/main" id="{00000000-0008-0000-0600-000046020000}"/>
            </a:ext>
          </a:extLst>
        </xdr:cNvPr>
        <xdr:cNvCxnSpPr/>
      </xdr:nvCxnSpPr>
      <xdr:spPr>
        <a:xfrm>
          <a:off x="14592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127000</xdr:rowOff>
    </xdr:from>
    <xdr:to>
      <xdr:col>81</xdr:col>
      <xdr:colOff>101600</xdr:colOff>
      <xdr:row>57</xdr:row>
      <xdr:rowOff>57150</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5430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48277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5356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6350</xdr:rowOff>
    </xdr:from>
    <xdr:to>
      <xdr:col>76</xdr:col>
      <xdr:colOff>114300</xdr:colOff>
      <xdr:row>57</xdr:row>
      <xdr:rowOff>6350</xdr:rowOff>
    </xdr:to>
    <xdr:cxnSp macro="">
      <xdr:nvCxnSpPr>
        <xdr:cNvPr id="585" name="直線コネクタ 584">
          <a:extLst>
            <a:ext uri="{FF2B5EF4-FFF2-40B4-BE49-F238E27FC236}">
              <a16:creationId xmlns:a16="http://schemas.microsoft.com/office/drawing/2014/main" id="{00000000-0008-0000-0600-000049020000}"/>
            </a:ext>
          </a:extLst>
        </xdr:cNvPr>
        <xdr:cNvCxnSpPr/>
      </xdr:nvCxnSpPr>
      <xdr:spPr>
        <a:xfrm>
          <a:off x="13703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127000</xdr:rowOff>
    </xdr:from>
    <xdr:to>
      <xdr:col>76</xdr:col>
      <xdr:colOff>165100</xdr:colOff>
      <xdr:row>57</xdr:row>
      <xdr:rowOff>57150</xdr:rowOff>
    </xdr:to>
    <xdr:sp macro="" textlink="">
      <xdr:nvSpPr>
        <xdr:cNvPr id="586" name="フローチャート: 判断 585">
          <a:extLst>
            <a:ext uri="{FF2B5EF4-FFF2-40B4-BE49-F238E27FC236}">
              <a16:creationId xmlns:a16="http://schemas.microsoft.com/office/drawing/2014/main" id="{00000000-0008-0000-0600-00004A020000}"/>
            </a:ext>
          </a:extLst>
        </xdr:cNvPr>
        <xdr:cNvSpPr/>
      </xdr:nvSpPr>
      <xdr:spPr>
        <a:xfrm>
          <a:off x="14541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48277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67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6350</xdr:rowOff>
    </xdr:from>
    <xdr:to>
      <xdr:col>71</xdr:col>
      <xdr:colOff>177800</xdr:colOff>
      <xdr:row>57</xdr:row>
      <xdr:rowOff>6350</xdr:rowOff>
    </xdr:to>
    <xdr:cxnSp macro="">
      <xdr:nvCxnSpPr>
        <xdr:cNvPr id="588" name="直線コネクタ 587">
          <a:extLst>
            <a:ext uri="{FF2B5EF4-FFF2-40B4-BE49-F238E27FC236}">
              <a16:creationId xmlns:a16="http://schemas.microsoft.com/office/drawing/2014/main" id="{00000000-0008-0000-0600-00004C020000}"/>
            </a:ext>
          </a:extLst>
        </xdr:cNvPr>
        <xdr:cNvCxnSpPr/>
      </xdr:nvCxnSpPr>
      <xdr:spPr>
        <a:xfrm>
          <a:off x="12814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127000</xdr:rowOff>
    </xdr:from>
    <xdr:to>
      <xdr:col>72</xdr:col>
      <xdr:colOff>38100</xdr:colOff>
      <xdr:row>57</xdr:row>
      <xdr:rowOff>57150</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3652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48277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3578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52</xdr:row>
      <xdr:rowOff>50800</xdr:rowOff>
    </xdr:from>
    <xdr:to>
      <xdr:col>67</xdr:col>
      <xdr:colOff>101600</xdr:colOff>
      <xdr:row>52</xdr:row>
      <xdr:rowOff>152400</xdr:rowOff>
    </xdr:to>
    <xdr:sp macro="" textlink="">
      <xdr:nvSpPr>
        <xdr:cNvPr id="591" name="フローチャート: 判断 590">
          <a:extLst>
            <a:ext uri="{FF2B5EF4-FFF2-40B4-BE49-F238E27FC236}">
              <a16:creationId xmlns:a16="http://schemas.microsoft.com/office/drawing/2014/main" id="{00000000-0008-0000-0600-00004F020000}"/>
            </a:ext>
          </a:extLst>
        </xdr:cNvPr>
        <xdr:cNvSpPr/>
      </xdr:nvSpPr>
      <xdr:spPr>
        <a:xfrm>
          <a:off x="12763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50</xdr:row>
      <xdr:rowOff>168927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2689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62687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162577</xdr:rowOff>
    </xdr:from>
    <xdr:ext cx="249299" cy="259045"/>
    <xdr:sp macro="" textlink="">
      <xdr:nvSpPr>
        <xdr:cNvPr id="599" name="失業対策事業費該当値テキスト">
          <a:extLst>
            <a:ext uri="{FF2B5EF4-FFF2-40B4-BE49-F238E27FC236}">
              <a16:creationId xmlns:a16="http://schemas.microsoft.com/office/drawing/2014/main" id="{00000000-0008-0000-0600-000057020000}"/>
            </a:ext>
          </a:extLst>
        </xdr:cNvPr>
        <xdr:cNvSpPr txBox="1"/>
      </xdr:nvSpPr>
      <xdr:spPr>
        <a:xfrm>
          <a:off x="16370300" y="959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127000</xdr:rowOff>
    </xdr:from>
    <xdr:to>
      <xdr:col>81</xdr:col>
      <xdr:colOff>101600</xdr:colOff>
      <xdr:row>57</xdr:row>
      <xdr:rowOff>57150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5430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73677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5356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127000</xdr:rowOff>
    </xdr:from>
    <xdr:to>
      <xdr:col>76</xdr:col>
      <xdr:colOff>165100</xdr:colOff>
      <xdr:row>57</xdr:row>
      <xdr:rowOff>57150</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4541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73677</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4467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127000</xdr:rowOff>
    </xdr:from>
    <xdr:to>
      <xdr:col>72</xdr:col>
      <xdr:colOff>38100</xdr:colOff>
      <xdr:row>57</xdr:row>
      <xdr:rowOff>57150</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3652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73677</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3578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606" name="楕円 605">
          <a:extLst>
            <a:ext uri="{FF2B5EF4-FFF2-40B4-BE49-F238E27FC236}">
              <a16:creationId xmlns:a16="http://schemas.microsoft.com/office/drawing/2014/main" id="{00000000-0008-0000-0600-00005E020000}"/>
            </a:ext>
          </a:extLst>
        </xdr:cNvPr>
        <xdr:cNvSpPr/>
      </xdr:nvSpPr>
      <xdr:spPr>
        <a:xfrm>
          <a:off x="12763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48277</xdr:rowOff>
    </xdr:from>
    <xdr:ext cx="24929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689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4" name="正方形/長方形 613">
          <a:extLst>
            <a:ext uri="{FF2B5EF4-FFF2-40B4-BE49-F238E27FC236}">
              <a16:creationId xmlns:a16="http://schemas.microsoft.com/office/drawing/2014/main" id="{00000000-0008-0000-0600-00006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5" name="正方形/長方形 614">
          <a:extLst>
            <a:ext uri="{FF2B5EF4-FFF2-40B4-BE49-F238E27FC236}">
              <a16:creationId xmlns:a16="http://schemas.microsoft.com/office/drawing/2014/main" id="{00000000-0008-0000-0600-00006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2" name="公債費グラフ枠">
          <a:extLst>
            <a:ext uri="{FF2B5EF4-FFF2-40B4-BE49-F238E27FC236}">
              <a16:creationId xmlns:a16="http://schemas.microsoft.com/office/drawing/2014/main" id="{00000000-0008-0000-0600-00007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109120</xdr:rowOff>
    </xdr:from>
    <xdr:to>
      <xdr:col>85</xdr:col>
      <xdr:colOff>126364</xdr:colOff>
      <xdr:row>78</xdr:row>
      <xdr:rowOff>166325</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6317595" y="11939170"/>
          <a:ext cx="1269" cy="16002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170152</xdr:rowOff>
    </xdr:from>
    <xdr:ext cx="534377" cy="259045"/>
    <xdr:sp macro="" textlink="">
      <xdr:nvSpPr>
        <xdr:cNvPr id="634" name="公債費最小値テキスト">
          <a:extLst>
            <a:ext uri="{FF2B5EF4-FFF2-40B4-BE49-F238E27FC236}">
              <a16:creationId xmlns:a16="http://schemas.microsoft.com/office/drawing/2014/main" id="{00000000-0008-0000-0600-00007A020000}"/>
            </a:ext>
          </a:extLst>
        </xdr:cNvPr>
        <xdr:cNvSpPr txBox="1"/>
      </xdr:nvSpPr>
      <xdr:spPr>
        <a:xfrm>
          <a:off x="16370300" y="13543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166325</xdr:rowOff>
    </xdr:from>
    <xdr:to>
      <xdr:col>86</xdr:col>
      <xdr:colOff>25400</xdr:colOff>
      <xdr:row>78</xdr:row>
      <xdr:rowOff>166325</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6230600" y="13539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55797</xdr:rowOff>
    </xdr:from>
    <xdr:ext cx="599010" cy="259045"/>
    <xdr:sp macro="" textlink="">
      <xdr:nvSpPr>
        <xdr:cNvPr id="636" name="公債費最大値テキスト">
          <a:extLst>
            <a:ext uri="{FF2B5EF4-FFF2-40B4-BE49-F238E27FC236}">
              <a16:creationId xmlns:a16="http://schemas.microsoft.com/office/drawing/2014/main" id="{00000000-0008-0000-0600-00007C020000}"/>
            </a:ext>
          </a:extLst>
        </xdr:cNvPr>
        <xdr:cNvSpPr txBox="1"/>
      </xdr:nvSpPr>
      <xdr:spPr>
        <a:xfrm>
          <a:off x="16370300" y="11714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109120</xdr:rowOff>
    </xdr:from>
    <xdr:to>
      <xdr:col>86</xdr:col>
      <xdr:colOff>25400</xdr:colOff>
      <xdr:row>69</xdr:row>
      <xdr:rowOff>109120</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a:off x="16230600" y="11939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109705</xdr:rowOff>
    </xdr:from>
    <xdr:to>
      <xdr:col>85</xdr:col>
      <xdr:colOff>127000</xdr:colOff>
      <xdr:row>77</xdr:row>
      <xdr:rowOff>121856</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5481300" y="13311355"/>
          <a:ext cx="838200" cy="12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116140</xdr:rowOff>
    </xdr:from>
    <xdr:ext cx="534377" cy="259045"/>
    <xdr:sp macro="" textlink="">
      <xdr:nvSpPr>
        <xdr:cNvPr id="639" name="公債費平均値テキスト">
          <a:extLst>
            <a:ext uri="{FF2B5EF4-FFF2-40B4-BE49-F238E27FC236}">
              <a16:creationId xmlns:a16="http://schemas.microsoft.com/office/drawing/2014/main" id="{00000000-0008-0000-0600-00007F020000}"/>
            </a:ext>
          </a:extLst>
        </xdr:cNvPr>
        <xdr:cNvSpPr txBox="1"/>
      </xdr:nvSpPr>
      <xdr:spPr>
        <a:xfrm>
          <a:off x="16370300" y="1331779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137713</xdr:rowOff>
    </xdr:from>
    <xdr:to>
      <xdr:col>85</xdr:col>
      <xdr:colOff>177800</xdr:colOff>
      <xdr:row>78</xdr:row>
      <xdr:rowOff>67863</xdr:rowOff>
    </xdr:to>
    <xdr:sp macro="" textlink="">
      <xdr:nvSpPr>
        <xdr:cNvPr id="640" name="フローチャート: 判断 639">
          <a:extLst>
            <a:ext uri="{FF2B5EF4-FFF2-40B4-BE49-F238E27FC236}">
              <a16:creationId xmlns:a16="http://schemas.microsoft.com/office/drawing/2014/main" id="{00000000-0008-0000-0600-000080020000}"/>
            </a:ext>
          </a:extLst>
        </xdr:cNvPr>
        <xdr:cNvSpPr/>
      </xdr:nvSpPr>
      <xdr:spPr>
        <a:xfrm>
          <a:off x="16268700" y="13339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121856</xdr:rowOff>
    </xdr:from>
    <xdr:to>
      <xdr:col>81</xdr:col>
      <xdr:colOff>50800</xdr:colOff>
      <xdr:row>77</xdr:row>
      <xdr:rowOff>144449</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flipV="1">
          <a:off x="14592300" y="13323506"/>
          <a:ext cx="889000" cy="22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145952</xdr:rowOff>
    </xdr:from>
    <xdr:to>
      <xdr:col>81</xdr:col>
      <xdr:colOff>101600</xdr:colOff>
      <xdr:row>78</xdr:row>
      <xdr:rowOff>76102</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5430500" y="13347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67229</xdr:rowOff>
    </xdr:from>
    <xdr:ext cx="534377"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5214111" y="13440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144449</xdr:rowOff>
    </xdr:from>
    <xdr:to>
      <xdr:col>76</xdr:col>
      <xdr:colOff>114300</xdr:colOff>
      <xdr:row>77</xdr:row>
      <xdr:rowOff>163968</xdr:rowOff>
    </xdr:to>
    <xdr:cxnSp macro="">
      <xdr:nvCxnSpPr>
        <xdr:cNvPr id="644" name="直線コネクタ 643">
          <a:extLst>
            <a:ext uri="{FF2B5EF4-FFF2-40B4-BE49-F238E27FC236}">
              <a16:creationId xmlns:a16="http://schemas.microsoft.com/office/drawing/2014/main" id="{00000000-0008-0000-0600-000084020000}"/>
            </a:ext>
          </a:extLst>
        </xdr:cNvPr>
        <xdr:cNvCxnSpPr/>
      </xdr:nvCxnSpPr>
      <xdr:spPr>
        <a:xfrm flipV="1">
          <a:off x="13703300" y="13346099"/>
          <a:ext cx="889000" cy="19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160700</xdr:rowOff>
    </xdr:from>
    <xdr:to>
      <xdr:col>76</xdr:col>
      <xdr:colOff>165100</xdr:colOff>
      <xdr:row>78</xdr:row>
      <xdr:rowOff>90850</xdr:rowOff>
    </xdr:to>
    <xdr:sp macro="" textlink="">
      <xdr:nvSpPr>
        <xdr:cNvPr id="645" name="フローチャート: 判断 644">
          <a:extLst>
            <a:ext uri="{FF2B5EF4-FFF2-40B4-BE49-F238E27FC236}">
              <a16:creationId xmlns:a16="http://schemas.microsoft.com/office/drawing/2014/main" id="{00000000-0008-0000-0600-000085020000}"/>
            </a:ext>
          </a:extLst>
        </xdr:cNvPr>
        <xdr:cNvSpPr/>
      </xdr:nvSpPr>
      <xdr:spPr>
        <a:xfrm>
          <a:off x="14541500" y="13362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81977</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325111" y="13455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163968</xdr:rowOff>
    </xdr:from>
    <xdr:to>
      <xdr:col>71</xdr:col>
      <xdr:colOff>177800</xdr:colOff>
      <xdr:row>78</xdr:row>
      <xdr:rowOff>5457</xdr:rowOff>
    </xdr:to>
    <xdr:cxnSp macro="">
      <xdr:nvCxnSpPr>
        <xdr:cNvPr id="647" name="直線コネクタ 646">
          <a:extLst>
            <a:ext uri="{FF2B5EF4-FFF2-40B4-BE49-F238E27FC236}">
              <a16:creationId xmlns:a16="http://schemas.microsoft.com/office/drawing/2014/main" id="{00000000-0008-0000-0600-000087020000}"/>
            </a:ext>
          </a:extLst>
        </xdr:cNvPr>
        <xdr:cNvCxnSpPr/>
      </xdr:nvCxnSpPr>
      <xdr:spPr>
        <a:xfrm flipV="1">
          <a:off x="12814300" y="13365618"/>
          <a:ext cx="889000" cy="1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165066</xdr:rowOff>
    </xdr:from>
    <xdr:to>
      <xdr:col>72</xdr:col>
      <xdr:colOff>38100</xdr:colOff>
      <xdr:row>78</xdr:row>
      <xdr:rowOff>95216</xdr:rowOff>
    </xdr:to>
    <xdr:sp macro="" textlink="">
      <xdr:nvSpPr>
        <xdr:cNvPr id="648" name="フローチャート: 判断 647">
          <a:extLst>
            <a:ext uri="{FF2B5EF4-FFF2-40B4-BE49-F238E27FC236}">
              <a16:creationId xmlns:a16="http://schemas.microsoft.com/office/drawing/2014/main" id="{00000000-0008-0000-0600-000088020000}"/>
            </a:ext>
          </a:extLst>
        </xdr:cNvPr>
        <xdr:cNvSpPr/>
      </xdr:nvSpPr>
      <xdr:spPr>
        <a:xfrm>
          <a:off x="13652500" y="1336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86343</xdr:rowOff>
    </xdr:from>
    <xdr:ext cx="534377"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436111" y="13459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162920</xdr:rowOff>
    </xdr:from>
    <xdr:to>
      <xdr:col>67</xdr:col>
      <xdr:colOff>101600</xdr:colOff>
      <xdr:row>78</xdr:row>
      <xdr:rowOff>93070</xdr:rowOff>
    </xdr:to>
    <xdr:sp macro="" textlink="">
      <xdr:nvSpPr>
        <xdr:cNvPr id="650" name="フローチャート: 判断 649">
          <a:extLst>
            <a:ext uri="{FF2B5EF4-FFF2-40B4-BE49-F238E27FC236}">
              <a16:creationId xmlns:a16="http://schemas.microsoft.com/office/drawing/2014/main" id="{00000000-0008-0000-0600-00008A020000}"/>
            </a:ext>
          </a:extLst>
        </xdr:cNvPr>
        <xdr:cNvSpPr/>
      </xdr:nvSpPr>
      <xdr:spPr>
        <a:xfrm>
          <a:off x="12763500" y="1336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84197</xdr:rowOff>
    </xdr:from>
    <xdr:ext cx="534377"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2547111" y="13457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58905</xdr:rowOff>
    </xdr:from>
    <xdr:to>
      <xdr:col>85</xdr:col>
      <xdr:colOff>177800</xdr:colOff>
      <xdr:row>77</xdr:row>
      <xdr:rowOff>160505</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6268700" y="13260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81782</xdr:rowOff>
    </xdr:from>
    <xdr:ext cx="599010" cy="259045"/>
    <xdr:sp macro="" textlink="">
      <xdr:nvSpPr>
        <xdr:cNvPr id="658" name="公債費該当値テキスト">
          <a:extLst>
            <a:ext uri="{FF2B5EF4-FFF2-40B4-BE49-F238E27FC236}">
              <a16:creationId xmlns:a16="http://schemas.microsoft.com/office/drawing/2014/main" id="{00000000-0008-0000-0600-000092020000}"/>
            </a:ext>
          </a:extLst>
        </xdr:cNvPr>
        <xdr:cNvSpPr txBox="1"/>
      </xdr:nvSpPr>
      <xdr:spPr>
        <a:xfrm>
          <a:off x="16370300" y="13111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71056</xdr:rowOff>
    </xdr:from>
    <xdr:to>
      <xdr:col>81</xdr:col>
      <xdr:colOff>101600</xdr:colOff>
      <xdr:row>78</xdr:row>
      <xdr:rowOff>1206</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5430500" y="13272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17733</xdr:rowOff>
    </xdr:from>
    <xdr:ext cx="534377"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5214111" y="13047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93649</xdr:rowOff>
    </xdr:from>
    <xdr:to>
      <xdr:col>76</xdr:col>
      <xdr:colOff>165100</xdr:colOff>
      <xdr:row>78</xdr:row>
      <xdr:rowOff>23799</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4541500" y="13295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40326</xdr:rowOff>
    </xdr:from>
    <xdr:ext cx="534377"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4325111" y="13070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113168</xdr:rowOff>
    </xdr:from>
    <xdr:to>
      <xdr:col>72</xdr:col>
      <xdr:colOff>38100</xdr:colOff>
      <xdr:row>78</xdr:row>
      <xdr:rowOff>43318</xdr:rowOff>
    </xdr:to>
    <xdr:sp macro="" textlink="">
      <xdr:nvSpPr>
        <xdr:cNvPr id="663" name="楕円 662">
          <a:extLst>
            <a:ext uri="{FF2B5EF4-FFF2-40B4-BE49-F238E27FC236}">
              <a16:creationId xmlns:a16="http://schemas.microsoft.com/office/drawing/2014/main" id="{00000000-0008-0000-0600-000097020000}"/>
            </a:ext>
          </a:extLst>
        </xdr:cNvPr>
        <xdr:cNvSpPr/>
      </xdr:nvSpPr>
      <xdr:spPr>
        <a:xfrm>
          <a:off x="13652500" y="1331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59845</xdr:rowOff>
    </xdr:from>
    <xdr:ext cx="534377"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3436111" y="13090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126107</xdr:rowOff>
    </xdr:from>
    <xdr:to>
      <xdr:col>67</xdr:col>
      <xdr:colOff>101600</xdr:colOff>
      <xdr:row>78</xdr:row>
      <xdr:rowOff>56257</xdr:rowOff>
    </xdr:to>
    <xdr:sp macro="" textlink="">
      <xdr:nvSpPr>
        <xdr:cNvPr id="665" name="楕円 664">
          <a:extLst>
            <a:ext uri="{FF2B5EF4-FFF2-40B4-BE49-F238E27FC236}">
              <a16:creationId xmlns:a16="http://schemas.microsoft.com/office/drawing/2014/main" id="{00000000-0008-0000-0600-000099020000}"/>
            </a:ext>
          </a:extLst>
        </xdr:cNvPr>
        <xdr:cNvSpPr/>
      </xdr:nvSpPr>
      <xdr:spPr>
        <a:xfrm>
          <a:off x="12763500" y="13327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72784</xdr:rowOff>
    </xdr:from>
    <xdr:ext cx="534377"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547111" y="131029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1" name="正方形/長方形 670">
          <a:extLst>
            <a:ext uri="{FF2B5EF4-FFF2-40B4-BE49-F238E27FC236}">
              <a16:creationId xmlns:a16="http://schemas.microsoft.com/office/drawing/2014/main" id="{00000000-0008-0000-0600-00009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2" name="正方形/長方形 671">
          <a:extLst>
            <a:ext uri="{FF2B5EF4-FFF2-40B4-BE49-F238E27FC236}">
              <a16:creationId xmlns:a16="http://schemas.microsoft.com/office/drawing/2014/main" id="{00000000-0008-0000-0600-0000A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3" name="正方形/長方形 672">
          <a:extLst>
            <a:ext uri="{FF2B5EF4-FFF2-40B4-BE49-F238E27FC236}">
              <a16:creationId xmlns:a16="http://schemas.microsoft.com/office/drawing/2014/main" id="{00000000-0008-0000-0600-0000A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4" name="正方形/長方形 673">
          <a:extLst>
            <a:ext uri="{FF2B5EF4-FFF2-40B4-BE49-F238E27FC236}">
              <a16:creationId xmlns:a16="http://schemas.microsoft.com/office/drawing/2014/main" id="{00000000-0008-0000-0600-0000A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9" name="積立金グラフ枠">
          <a:extLst>
            <a:ext uri="{FF2B5EF4-FFF2-40B4-BE49-F238E27FC236}">
              <a16:creationId xmlns:a16="http://schemas.microsoft.com/office/drawing/2014/main" id="{00000000-0008-0000-0600-0000B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70580</xdr:rowOff>
    </xdr:from>
    <xdr:to>
      <xdr:col>85</xdr:col>
      <xdr:colOff>126364</xdr:colOff>
      <xdr:row>99</xdr:row>
      <xdr:rowOff>42543</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6317595" y="15501080"/>
          <a:ext cx="1269" cy="15150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46370</xdr:rowOff>
    </xdr:from>
    <xdr:ext cx="469744" cy="259045"/>
    <xdr:sp macro="" textlink="">
      <xdr:nvSpPr>
        <xdr:cNvPr id="691" name="積立金最小値テキスト">
          <a:extLst>
            <a:ext uri="{FF2B5EF4-FFF2-40B4-BE49-F238E27FC236}">
              <a16:creationId xmlns:a16="http://schemas.microsoft.com/office/drawing/2014/main" id="{00000000-0008-0000-0600-0000B3020000}"/>
            </a:ext>
          </a:extLst>
        </xdr:cNvPr>
        <xdr:cNvSpPr txBox="1"/>
      </xdr:nvSpPr>
      <xdr:spPr>
        <a:xfrm>
          <a:off x="16370300" y="17019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42543</xdr:rowOff>
    </xdr:from>
    <xdr:to>
      <xdr:col>86</xdr:col>
      <xdr:colOff>25400</xdr:colOff>
      <xdr:row>99</xdr:row>
      <xdr:rowOff>42543</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6230600" y="17016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17257</xdr:rowOff>
    </xdr:from>
    <xdr:ext cx="599010" cy="259045"/>
    <xdr:sp macro="" textlink="">
      <xdr:nvSpPr>
        <xdr:cNvPr id="693" name="積立金最大値テキスト">
          <a:extLst>
            <a:ext uri="{FF2B5EF4-FFF2-40B4-BE49-F238E27FC236}">
              <a16:creationId xmlns:a16="http://schemas.microsoft.com/office/drawing/2014/main" id="{00000000-0008-0000-0600-0000B5020000}"/>
            </a:ext>
          </a:extLst>
        </xdr:cNvPr>
        <xdr:cNvSpPr txBox="1"/>
      </xdr:nvSpPr>
      <xdr:spPr>
        <a:xfrm>
          <a:off x="16370300" y="15276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796,283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70580</xdr:rowOff>
    </xdr:from>
    <xdr:to>
      <xdr:col>86</xdr:col>
      <xdr:colOff>25400</xdr:colOff>
      <xdr:row>90</xdr:row>
      <xdr:rowOff>70580</xdr:rowOff>
    </xdr:to>
    <xdr:cxnSp macro="">
      <xdr:nvCxnSpPr>
        <xdr:cNvPr id="694" name="直線コネクタ 693">
          <a:extLst>
            <a:ext uri="{FF2B5EF4-FFF2-40B4-BE49-F238E27FC236}">
              <a16:creationId xmlns:a16="http://schemas.microsoft.com/office/drawing/2014/main" id="{00000000-0008-0000-0600-0000B6020000}"/>
            </a:ext>
          </a:extLst>
        </xdr:cNvPr>
        <xdr:cNvCxnSpPr/>
      </xdr:nvCxnSpPr>
      <xdr:spPr>
        <a:xfrm>
          <a:off x="16230600" y="15501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20014</xdr:rowOff>
    </xdr:from>
    <xdr:to>
      <xdr:col>85</xdr:col>
      <xdr:colOff>127000</xdr:colOff>
      <xdr:row>98</xdr:row>
      <xdr:rowOff>43596</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5481300" y="16822114"/>
          <a:ext cx="838200" cy="23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59774</xdr:rowOff>
    </xdr:from>
    <xdr:ext cx="534377" cy="259045"/>
    <xdr:sp macro="" textlink="">
      <xdr:nvSpPr>
        <xdr:cNvPr id="696" name="積立金平均値テキスト">
          <a:extLst>
            <a:ext uri="{FF2B5EF4-FFF2-40B4-BE49-F238E27FC236}">
              <a16:creationId xmlns:a16="http://schemas.microsoft.com/office/drawing/2014/main" id="{00000000-0008-0000-0600-0000B8020000}"/>
            </a:ext>
          </a:extLst>
        </xdr:cNvPr>
        <xdr:cNvSpPr txBox="1"/>
      </xdr:nvSpPr>
      <xdr:spPr>
        <a:xfrm>
          <a:off x="16370300" y="168618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81347</xdr:rowOff>
    </xdr:from>
    <xdr:to>
      <xdr:col>85</xdr:col>
      <xdr:colOff>177800</xdr:colOff>
      <xdr:row>99</xdr:row>
      <xdr:rowOff>11497</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6268700" y="1688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20014</xdr:rowOff>
    </xdr:from>
    <xdr:to>
      <xdr:col>81</xdr:col>
      <xdr:colOff>50800</xdr:colOff>
      <xdr:row>98</xdr:row>
      <xdr:rowOff>105904</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4592300" y="16822114"/>
          <a:ext cx="889000" cy="85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72574</xdr:rowOff>
    </xdr:from>
    <xdr:to>
      <xdr:col>81</xdr:col>
      <xdr:colOff>101600</xdr:colOff>
      <xdr:row>99</xdr:row>
      <xdr:rowOff>2724</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5430500" y="168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165301</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5214111" y="16967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105904</xdr:rowOff>
    </xdr:from>
    <xdr:to>
      <xdr:col>76</xdr:col>
      <xdr:colOff>114300</xdr:colOff>
      <xdr:row>98</xdr:row>
      <xdr:rowOff>132778</xdr:rowOff>
    </xdr:to>
    <xdr:cxnSp macro="">
      <xdr:nvCxnSpPr>
        <xdr:cNvPr id="701" name="直線コネクタ 700">
          <a:extLst>
            <a:ext uri="{FF2B5EF4-FFF2-40B4-BE49-F238E27FC236}">
              <a16:creationId xmlns:a16="http://schemas.microsoft.com/office/drawing/2014/main" id="{00000000-0008-0000-0600-0000BD020000}"/>
            </a:ext>
          </a:extLst>
        </xdr:cNvPr>
        <xdr:cNvCxnSpPr/>
      </xdr:nvCxnSpPr>
      <xdr:spPr>
        <a:xfrm flipV="1">
          <a:off x="13703300" y="16908004"/>
          <a:ext cx="889000" cy="268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104654</xdr:rowOff>
    </xdr:from>
    <xdr:to>
      <xdr:col>76</xdr:col>
      <xdr:colOff>165100</xdr:colOff>
      <xdr:row>99</xdr:row>
      <xdr:rowOff>34804</xdr:rowOff>
    </xdr:to>
    <xdr:sp macro="" textlink="">
      <xdr:nvSpPr>
        <xdr:cNvPr id="702" name="フローチャート: 判断 701">
          <a:extLst>
            <a:ext uri="{FF2B5EF4-FFF2-40B4-BE49-F238E27FC236}">
              <a16:creationId xmlns:a16="http://schemas.microsoft.com/office/drawing/2014/main" id="{00000000-0008-0000-0600-0000BE020000}"/>
            </a:ext>
          </a:extLst>
        </xdr:cNvPr>
        <xdr:cNvSpPr/>
      </xdr:nvSpPr>
      <xdr:spPr>
        <a:xfrm>
          <a:off x="14541500" y="16906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25931</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325111" y="16999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109534</xdr:rowOff>
    </xdr:from>
    <xdr:to>
      <xdr:col>71</xdr:col>
      <xdr:colOff>177800</xdr:colOff>
      <xdr:row>98</xdr:row>
      <xdr:rowOff>132778</xdr:rowOff>
    </xdr:to>
    <xdr:cxnSp macro="">
      <xdr:nvCxnSpPr>
        <xdr:cNvPr id="704" name="直線コネクタ 703">
          <a:extLst>
            <a:ext uri="{FF2B5EF4-FFF2-40B4-BE49-F238E27FC236}">
              <a16:creationId xmlns:a16="http://schemas.microsoft.com/office/drawing/2014/main" id="{00000000-0008-0000-0600-0000C0020000}"/>
            </a:ext>
          </a:extLst>
        </xdr:cNvPr>
        <xdr:cNvCxnSpPr/>
      </xdr:nvCxnSpPr>
      <xdr:spPr>
        <a:xfrm>
          <a:off x="12814300" y="16911634"/>
          <a:ext cx="889000" cy="23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116498</xdr:rowOff>
    </xdr:from>
    <xdr:to>
      <xdr:col>72</xdr:col>
      <xdr:colOff>38100</xdr:colOff>
      <xdr:row>99</xdr:row>
      <xdr:rowOff>46648</xdr:rowOff>
    </xdr:to>
    <xdr:sp macro="" textlink="">
      <xdr:nvSpPr>
        <xdr:cNvPr id="705" name="フローチャート: 判断 704">
          <a:extLst>
            <a:ext uri="{FF2B5EF4-FFF2-40B4-BE49-F238E27FC236}">
              <a16:creationId xmlns:a16="http://schemas.microsoft.com/office/drawing/2014/main" id="{00000000-0008-0000-0600-0000C1020000}"/>
            </a:ext>
          </a:extLst>
        </xdr:cNvPr>
        <xdr:cNvSpPr/>
      </xdr:nvSpPr>
      <xdr:spPr>
        <a:xfrm>
          <a:off x="13652500" y="16918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37775</xdr:rowOff>
    </xdr:from>
    <xdr:ext cx="534377"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436111" y="17011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124061</xdr:rowOff>
    </xdr:from>
    <xdr:to>
      <xdr:col>67</xdr:col>
      <xdr:colOff>101600</xdr:colOff>
      <xdr:row>99</xdr:row>
      <xdr:rowOff>54211</xdr:rowOff>
    </xdr:to>
    <xdr:sp macro="" textlink="">
      <xdr:nvSpPr>
        <xdr:cNvPr id="707" name="フローチャート: 判断 706">
          <a:extLst>
            <a:ext uri="{FF2B5EF4-FFF2-40B4-BE49-F238E27FC236}">
              <a16:creationId xmlns:a16="http://schemas.microsoft.com/office/drawing/2014/main" id="{00000000-0008-0000-0600-0000C3020000}"/>
            </a:ext>
          </a:extLst>
        </xdr:cNvPr>
        <xdr:cNvSpPr/>
      </xdr:nvSpPr>
      <xdr:spPr>
        <a:xfrm>
          <a:off x="12763500" y="16926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45338</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2547111" y="17018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164246</xdr:rowOff>
    </xdr:from>
    <xdr:to>
      <xdr:col>85</xdr:col>
      <xdr:colOff>177800</xdr:colOff>
      <xdr:row>98</xdr:row>
      <xdr:rowOff>94396</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6268700" y="16794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15673</xdr:rowOff>
    </xdr:from>
    <xdr:ext cx="534377" cy="259045"/>
    <xdr:sp macro="" textlink="">
      <xdr:nvSpPr>
        <xdr:cNvPr id="715" name="積立金該当値テキスト">
          <a:extLst>
            <a:ext uri="{FF2B5EF4-FFF2-40B4-BE49-F238E27FC236}">
              <a16:creationId xmlns:a16="http://schemas.microsoft.com/office/drawing/2014/main" id="{00000000-0008-0000-0600-0000CB020000}"/>
            </a:ext>
          </a:extLst>
        </xdr:cNvPr>
        <xdr:cNvSpPr txBox="1"/>
      </xdr:nvSpPr>
      <xdr:spPr>
        <a:xfrm>
          <a:off x="16370300" y="16646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140664</xdr:rowOff>
    </xdr:from>
    <xdr:to>
      <xdr:col>81</xdr:col>
      <xdr:colOff>101600</xdr:colOff>
      <xdr:row>98</xdr:row>
      <xdr:rowOff>70814</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5430500" y="16771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87341</xdr:rowOff>
    </xdr:from>
    <xdr:ext cx="599010"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5181795" y="16546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55104</xdr:rowOff>
    </xdr:from>
    <xdr:to>
      <xdr:col>76</xdr:col>
      <xdr:colOff>165100</xdr:colOff>
      <xdr:row>98</xdr:row>
      <xdr:rowOff>156704</xdr:rowOff>
    </xdr:to>
    <xdr:sp macro="" textlink="">
      <xdr:nvSpPr>
        <xdr:cNvPr id="718" name="楕円 717">
          <a:extLst>
            <a:ext uri="{FF2B5EF4-FFF2-40B4-BE49-F238E27FC236}">
              <a16:creationId xmlns:a16="http://schemas.microsoft.com/office/drawing/2014/main" id="{00000000-0008-0000-0600-0000CE020000}"/>
            </a:ext>
          </a:extLst>
        </xdr:cNvPr>
        <xdr:cNvSpPr/>
      </xdr:nvSpPr>
      <xdr:spPr>
        <a:xfrm>
          <a:off x="14541500" y="16857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1781</xdr:rowOff>
    </xdr:from>
    <xdr:ext cx="534377"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4325111" y="16632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81978</xdr:rowOff>
    </xdr:from>
    <xdr:to>
      <xdr:col>72</xdr:col>
      <xdr:colOff>38100</xdr:colOff>
      <xdr:row>99</xdr:row>
      <xdr:rowOff>12128</xdr:rowOff>
    </xdr:to>
    <xdr:sp macro="" textlink="">
      <xdr:nvSpPr>
        <xdr:cNvPr id="720" name="楕円 719">
          <a:extLst>
            <a:ext uri="{FF2B5EF4-FFF2-40B4-BE49-F238E27FC236}">
              <a16:creationId xmlns:a16="http://schemas.microsoft.com/office/drawing/2014/main" id="{00000000-0008-0000-0600-0000D0020000}"/>
            </a:ext>
          </a:extLst>
        </xdr:cNvPr>
        <xdr:cNvSpPr/>
      </xdr:nvSpPr>
      <xdr:spPr>
        <a:xfrm>
          <a:off x="13652500" y="16884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28655</xdr:rowOff>
    </xdr:from>
    <xdr:ext cx="534377"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3436111" y="16659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58734</xdr:rowOff>
    </xdr:from>
    <xdr:to>
      <xdr:col>67</xdr:col>
      <xdr:colOff>101600</xdr:colOff>
      <xdr:row>98</xdr:row>
      <xdr:rowOff>160334</xdr:rowOff>
    </xdr:to>
    <xdr:sp macro="" textlink="">
      <xdr:nvSpPr>
        <xdr:cNvPr id="722" name="楕円 721">
          <a:extLst>
            <a:ext uri="{FF2B5EF4-FFF2-40B4-BE49-F238E27FC236}">
              <a16:creationId xmlns:a16="http://schemas.microsoft.com/office/drawing/2014/main" id="{00000000-0008-0000-0600-0000D2020000}"/>
            </a:ext>
          </a:extLst>
        </xdr:cNvPr>
        <xdr:cNvSpPr/>
      </xdr:nvSpPr>
      <xdr:spPr>
        <a:xfrm>
          <a:off x="12763500" y="16860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5411</xdr:rowOff>
    </xdr:from>
    <xdr:ext cx="534377"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2547111" y="1663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6" name="正方形/長方形 725">
          <a:extLst>
            <a:ext uri="{FF2B5EF4-FFF2-40B4-BE49-F238E27FC236}">
              <a16:creationId xmlns:a16="http://schemas.microsoft.com/office/drawing/2014/main" id="{00000000-0008-0000-0600-0000D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7" name="正方形/長方形 726">
          <a:extLst>
            <a:ext uri="{FF2B5EF4-FFF2-40B4-BE49-F238E27FC236}">
              <a16:creationId xmlns:a16="http://schemas.microsoft.com/office/drawing/2014/main" id="{00000000-0008-0000-0600-0000D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8" name="正方形/長方形 727">
          <a:extLst>
            <a:ext uri="{FF2B5EF4-FFF2-40B4-BE49-F238E27FC236}">
              <a16:creationId xmlns:a16="http://schemas.microsoft.com/office/drawing/2014/main" id="{00000000-0008-0000-0600-0000D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9" name="正方形/長方形 728">
          <a:extLst>
            <a:ext uri="{FF2B5EF4-FFF2-40B4-BE49-F238E27FC236}">
              <a16:creationId xmlns:a16="http://schemas.microsoft.com/office/drawing/2014/main" id="{00000000-0008-0000-0600-0000D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0" name="正方形/長方形 729">
          <a:extLst>
            <a:ext uri="{FF2B5EF4-FFF2-40B4-BE49-F238E27FC236}">
              <a16:creationId xmlns:a16="http://schemas.microsoft.com/office/drawing/2014/main" id="{00000000-0008-0000-0600-0000D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1" name="正方形/長方形 730">
          <a:extLst>
            <a:ext uri="{FF2B5EF4-FFF2-40B4-BE49-F238E27FC236}">
              <a16:creationId xmlns:a16="http://schemas.microsoft.com/office/drawing/2014/main" id="{00000000-0008-0000-0600-0000D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8" name="投資及び出資金グラフ枠">
          <a:extLst>
            <a:ext uri="{FF2B5EF4-FFF2-40B4-BE49-F238E27FC236}">
              <a16:creationId xmlns:a16="http://schemas.microsoft.com/office/drawing/2014/main" id="{00000000-0008-0000-0600-0000E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38757</xdr:rowOff>
    </xdr:from>
    <xdr:to>
      <xdr:col>116</xdr:col>
      <xdr:colOff>62864</xdr:colOff>
      <xdr:row>39</xdr:row>
      <xdr:rowOff>98878</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flipV="1">
          <a:off x="22159595" y="5353707"/>
          <a:ext cx="1269" cy="1431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50" name="投資及び出資金最小値テキスト">
          <a:extLst>
            <a:ext uri="{FF2B5EF4-FFF2-40B4-BE49-F238E27FC236}">
              <a16:creationId xmlns:a16="http://schemas.microsoft.com/office/drawing/2014/main" id="{00000000-0008-0000-0600-0000EE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156884</xdr:rowOff>
    </xdr:from>
    <xdr:ext cx="534377" cy="259045"/>
    <xdr:sp macro="" textlink="">
      <xdr:nvSpPr>
        <xdr:cNvPr id="752" name="投資及び出資金最大値テキスト">
          <a:extLst>
            <a:ext uri="{FF2B5EF4-FFF2-40B4-BE49-F238E27FC236}">
              <a16:creationId xmlns:a16="http://schemas.microsoft.com/office/drawing/2014/main" id="{00000000-0008-0000-0600-0000F0020000}"/>
            </a:ext>
          </a:extLst>
        </xdr:cNvPr>
        <xdr:cNvSpPr txBox="1"/>
      </xdr:nvSpPr>
      <xdr:spPr>
        <a:xfrm>
          <a:off x="22212300" y="51289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38757</xdr:rowOff>
    </xdr:from>
    <xdr:to>
      <xdr:col>116</xdr:col>
      <xdr:colOff>152400</xdr:colOff>
      <xdr:row>31</xdr:row>
      <xdr:rowOff>38757</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a:off x="22072600" y="5353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81734</xdr:rowOff>
    </xdr:from>
    <xdr:to>
      <xdr:col>116</xdr:col>
      <xdr:colOff>63500</xdr:colOff>
      <xdr:row>38</xdr:row>
      <xdr:rowOff>118277</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flipV="1">
          <a:off x="21323300" y="6596834"/>
          <a:ext cx="838200" cy="36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72356</xdr:rowOff>
    </xdr:from>
    <xdr:ext cx="469744" cy="259045"/>
    <xdr:sp macro="" textlink="">
      <xdr:nvSpPr>
        <xdr:cNvPr id="755" name="投資及び出資金平均値テキスト">
          <a:extLst>
            <a:ext uri="{FF2B5EF4-FFF2-40B4-BE49-F238E27FC236}">
              <a16:creationId xmlns:a16="http://schemas.microsoft.com/office/drawing/2014/main" id="{00000000-0008-0000-0600-0000F3020000}"/>
            </a:ext>
          </a:extLst>
        </xdr:cNvPr>
        <xdr:cNvSpPr txBox="1"/>
      </xdr:nvSpPr>
      <xdr:spPr>
        <a:xfrm>
          <a:off x="22212300" y="65874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93929</xdr:rowOff>
    </xdr:from>
    <xdr:to>
      <xdr:col>116</xdr:col>
      <xdr:colOff>114300</xdr:colOff>
      <xdr:row>39</xdr:row>
      <xdr:rowOff>24079</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22110700" y="6609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118277</xdr:rowOff>
    </xdr:from>
    <xdr:to>
      <xdr:col>111</xdr:col>
      <xdr:colOff>177800</xdr:colOff>
      <xdr:row>39</xdr:row>
      <xdr:rowOff>45745</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flipV="1">
          <a:off x="20434300" y="6633377"/>
          <a:ext cx="889000" cy="98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101016</xdr:rowOff>
    </xdr:from>
    <xdr:to>
      <xdr:col>112</xdr:col>
      <xdr:colOff>38100</xdr:colOff>
      <xdr:row>39</xdr:row>
      <xdr:rowOff>31166</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21272500" y="6616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39</xdr:row>
      <xdr:rowOff>22293</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088428" y="6708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45745</xdr:rowOff>
    </xdr:from>
    <xdr:to>
      <xdr:col>107</xdr:col>
      <xdr:colOff>50800</xdr:colOff>
      <xdr:row>39</xdr:row>
      <xdr:rowOff>56979</xdr:rowOff>
    </xdr:to>
    <xdr:cxnSp macro="">
      <xdr:nvCxnSpPr>
        <xdr:cNvPr id="760" name="直線コネクタ 759">
          <a:extLst>
            <a:ext uri="{FF2B5EF4-FFF2-40B4-BE49-F238E27FC236}">
              <a16:creationId xmlns:a16="http://schemas.microsoft.com/office/drawing/2014/main" id="{00000000-0008-0000-0600-0000F8020000}"/>
            </a:ext>
          </a:extLst>
        </xdr:cNvPr>
        <xdr:cNvCxnSpPr/>
      </xdr:nvCxnSpPr>
      <xdr:spPr>
        <a:xfrm flipV="1">
          <a:off x="19545300" y="6732295"/>
          <a:ext cx="889000" cy="11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91708</xdr:rowOff>
    </xdr:from>
    <xdr:to>
      <xdr:col>107</xdr:col>
      <xdr:colOff>101600</xdr:colOff>
      <xdr:row>39</xdr:row>
      <xdr:rowOff>21858</xdr:rowOff>
    </xdr:to>
    <xdr:sp macro="" textlink="">
      <xdr:nvSpPr>
        <xdr:cNvPr id="761" name="フローチャート: 判断 760">
          <a:extLst>
            <a:ext uri="{FF2B5EF4-FFF2-40B4-BE49-F238E27FC236}">
              <a16:creationId xmlns:a16="http://schemas.microsoft.com/office/drawing/2014/main" id="{00000000-0008-0000-0600-0000F9020000}"/>
            </a:ext>
          </a:extLst>
        </xdr:cNvPr>
        <xdr:cNvSpPr/>
      </xdr:nvSpPr>
      <xdr:spPr>
        <a:xfrm>
          <a:off x="20383500" y="6606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38385</xdr:rowOff>
    </xdr:from>
    <xdr:ext cx="469744"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199428" y="6382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56979</xdr:rowOff>
    </xdr:from>
    <xdr:to>
      <xdr:col>102</xdr:col>
      <xdr:colOff>114300</xdr:colOff>
      <xdr:row>39</xdr:row>
      <xdr:rowOff>64197</xdr:rowOff>
    </xdr:to>
    <xdr:cxnSp macro="">
      <xdr:nvCxnSpPr>
        <xdr:cNvPr id="763" name="直線コネクタ 762">
          <a:extLst>
            <a:ext uri="{FF2B5EF4-FFF2-40B4-BE49-F238E27FC236}">
              <a16:creationId xmlns:a16="http://schemas.microsoft.com/office/drawing/2014/main" id="{00000000-0008-0000-0600-0000FB020000}"/>
            </a:ext>
          </a:extLst>
        </xdr:cNvPr>
        <xdr:cNvCxnSpPr/>
      </xdr:nvCxnSpPr>
      <xdr:spPr>
        <a:xfrm flipV="1">
          <a:off x="18656300" y="6743529"/>
          <a:ext cx="889000" cy="7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136743</xdr:rowOff>
    </xdr:from>
    <xdr:to>
      <xdr:col>102</xdr:col>
      <xdr:colOff>165100</xdr:colOff>
      <xdr:row>39</xdr:row>
      <xdr:rowOff>66893</xdr:rowOff>
    </xdr:to>
    <xdr:sp macro="" textlink="">
      <xdr:nvSpPr>
        <xdr:cNvPr id="764" name="フローチャート: 判断 763">
          <a:extLst>
            <a:ext uri="{FF2B5EF4-FFF2-40B4-BE49-F238E27FC236}">
              <a16:creationId xmlns:a16="http://schemas.microsoft.com/office/drawing/2014/main" id="{00000000-0008-0000-0600-0000FC020000}"/>
            </a:ext>
          </a:extLst>
        </xdr:cNvPr>
        <xdr:cNvSpPr/>
      </xdr:nvSpPr>
      <xdr:spPr>
        <a:xfrm>
          <a:off x="19494500" y="6651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83420</xdr:rowOff>
    </xdr:from>
    <xdr:ext cx="469744"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10428" y="6427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142163</xdr:rowOff>
    </xdr:from>
    <xdr:to>
      <xdr:col>98</xdr:col>
      <xdr:colOff>38100</xdr:colOff>
      <xdr:row>39</xdr:row>
      <xdr:rowOff>72313</xdr:rowOff>
    </xdr:to>
    <xdr:sp macro="" textlink="">
      <xdr:nvSpPr>
        <xdr:cNvPr id="766" name="フローチャート: 判断 765">
          <a:extLst>
            <a:ext uri="{FF2B5EF4-FFF2-40B4-BE49-F238E27FC236}">
              <a16:creationId xmlns:a16="http://schemas.microsoft.com/office/drawing/2014/main" id="{00000000-0008-0000-0600-0000FE020000}"/>
            </a:ext>
          </a:extLst>
        </xdr:cNvPr>
        <xdr:cNvSpPr/>
      </xdr:nvSpPr>
      <xdr:spPr>
        <a:xfrm>
          <a:off x="18605500" y="6657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88841</xdr:rowOff>
    </xdr:from>
    <xdr:ext cx="469744"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421428" y="6432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30934</xdr:rowOff>
    </xdr:from>
    <xdr:to>
      <xdr:col>116</xdr:col>
      <xdr:colOff>114300</xdr:colOff>
      <xdr:row>38</xdr:row>
      <xdr:rowOff>132534</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22110700" y="6546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53810</xdr:rowOff>
    </xdr:from>
    <xdr:ext cx="469744" cy="259045"/>
    <xdr:sp macro="" textlink="">
      <xdr:nvSpPr>
        <xdr:cNvPr id="774" name="投資及び出資金該当値テキスト">
          <a:extLst>
            <a:ext uri="{FF2B5EF4-FFF2-40B4-BE49-F238E27FC236}">
              <a16:creationId xmlns:a16="http://schemas.microsoft.com/office/drawing/2014/main" id="{00000000-0008-0000-0600-000006030000}"/>
            </a:ext>
          </a:extLst>
        </xdr:cNvPr>
        <xdr:cNvSpPr txBox="1"/>
      </xdr:nvSpPr>
      <xdr:spPr>
        <a:xfrm>
          <a:off x="22212300" y="6397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67477</xdr:rowOff>
    </xdr:from>
    <xdr:to>
      <xdr:col>112</xdr:col>
      <xdr:colOff>38100</xdr:colOff>
      <xdr:row>38</xdr:row>
      <xdr:rowOff>169077</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21272500" y="6582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14154</xdr:rowOff>
    </xdr:from>
    <xdr:ext cx="469744"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21088428" y="6357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166395</xdr:rowOff>
    </xdr:from>
    <xdr:to>
      <xdr:col>107</xdr:col>
      <xdr:colOff>101600</xdr:colOff>
      <xdr:row>39</xdr:row>
      <xdr:rowOff>96545</xdr:rowOff>
    </xdr:to>
    <xdr:sp macro="" textlink="">
      <xdr:nvSpPr>
        <xdr:cNvPr id="777" name="楕円 776">
          <a:extLst>
            <a:ext uri="{FF2B5EF4-FFF2-40B4-BE49-F238E27FC236}">
              <a16:creationId xmlns:a16="http://schemas.microsoft.com/office/drawing/2014/main" id="{00000000-0008-0000-0600-000009030000}"/>
            </a:ext>
          </a:extLst>
        </xdr:cNvPr>
        <xdr:cNvSpPr/>
      </xdr:nvSpPr>
      <xdr:spPr>
        <a:xfrm>
          <a:off x="20383500" y="6681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39</xdr:row>
      <xdr:rowOff>87672</xdr:rowOff>
    </xdr:from>
    <xdr:ext cx="469744"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20199428" y="6774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6179</xdr:rowOff>
    </xdr:from>
    <xdr:to>
      <xdr:col>102</xdr:col>
      <xdr:colOff>165100</xdr:colOff>
      <xdr:row>39</xdr:row>
      <xdr:rowOff>107779</xdr:rowOff>
    </xdr:to>
    <xdr:sp macro="" textlink="">
      <xdr:nvSpPr>
        <xdr:cNvPr id="779" name="楕円 778">
          <a:extLst>
            <a:ext uri="{FF2B5EF4-FFF2-40B4-BE49-F238E27FC236}">
              <a16:creationId xmlns:a16="http://schemas.microsoft.com/office/drawing/2014/main" id="{00000000-0008-0000-0600-00000B030000}"/>
            </a:ext>
          </a:extLst>
        </xdr:cNvPr>
        <xdr:cNvSpPr/>
      </xdr:nvSpPr>
      <xdr:spPr>
        <a:xfrm>
          <a:off x="19494500" y="6692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39</xdr:row>
      <xdr:rowOff>98906</xdr:rowOff>
    </xdr:from>
    <xdr:ext cx="469744"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9310428" y="6785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13397</xdr:rowOff>
    </xdr:from>
    <xdr:to>
      <xdr:col>98</xdr:col>
      <xdr:colOff>38100</xdr:colOff>
      <xdr:row>39</xdr:row>
      <xdr:rowOff>114997</xdr:rowOff>
    </xdr:to>
    <xdr:sp macro="" textlink="">
      <xdr:nvSpPr>
        <xdr:cNvPr id="781" name="楕円 780">
          <a:extLst>
            <a:ext uri="{FF2B5EF4-FFF2-40B4-BE49-F238E27FC236}">
              <a16:creationId xmlns:a16="http://schemas.microsoft.com/office/drawing/2014/main" id="{00000000-0008-0000-0600-00000D030000}"/>
            </a:ext>
          </a:extLst>
        </xdr:cNvPr>
        <xdr:cNvSpPr/>
      </xdr:nvSpPr>
      <xdr:spPr>
        <a:xfrm>
          <a:off x="18605500" y="6699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106124</xdr:rowOff>
    </xdr:from>
    <xdr:ext cx="469744"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8421428" y="6792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5" name="正方形/長方形 784">
          <a:extLst>
            <a:ext uri="{FF2B5EF4-FFF2-40B4-BE49-F238E27FC236}">
              <a16:creationId xmlns:a16="http://schemas.microsoft.com/office/drawing/2014/main" id="{00000000-0008-0000-0600-00001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6" name="正方形/長方形 785">
          <a:extLst>
            <a:ext uri="{FF2B5EF4-FFF2-40B4-BE49-F238E27FC236}">
              <a16:creationId xmlns:a16="http://schemas.microsoft.com/office/drawing/2014/main" id="{00000000-0008-0000-0600-00001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7" name="正方形/長方形 786">
          <a:extLst>
            <a:ext uri="{FF2B5EF4-FFF2-40B4-BE49-F238E27FC236}">
              <a16:creationId xmlns:a16="http://schemas.microsoft.com/office/drawing/2014/main" id="{00000000-0008-0000-0600-00001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8" name="正方形/長方形 787">
          <a:extLst>
            <a:ext uri="{FF2B5EF4-FFF2-40B4-BE49-F238E27FC236}">
              <a16:creationId xmlns:a16="http://schemas.microsoft.com/office/drawing/2014/main" id="{00000000-0008-0000-0600-00001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9" name="正方形/長方形 788">
          <a:extLst>
            <a:ext uri="{FF2B5EF4-FFF2-40B4-BE49-F238E27FC236}">
              <a16:creationId xmlns:a16="http://schemas.microsoft.com/office/drawing/2014/main" id="{00000000-0008-0000-0600-00001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0" name="正方形/長方形 789">
          <a:extLst>
            <a:ext uri="{FF2B5EF4-FFF2-40B4-BE49-F238E27FC236}">
              <a16:creationId xmlns:a16="http://schemas.microsoft.com/office/drawing/2014/main" id="{00000000-0008-0000-0600-00001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3" name="貸付金グラフ枠">
          <a:extLst>
            <a:ext uri="{FF2B5EF4-FFF2-40B4-BE49-F238E27FC236}">
              <a16:creationId xmlns:a16="http://schemas.microsoft.com/office/drawing/2014/main" id="{00000000-0008-0000-0600-000023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96151</xdr:rowOff>
    </xdr:from>
    <xdr:to>
      <xdr:col>116</xdr:col>
      <xdr:colOff>62864</xdr:colOff>
      <xdr:row>58</xdr:row>
      <xdr:rowOff>139700</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22159595" y="8668651"/>
          <a:ext cx="1269" cy="141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805" name="貸付金最小値テキスト">
          <a:extLst>
            <a:ext uri="{FF2B5EF4-FFF2-40B4-BE49-F238E27FC236}">
              <a16:creationId xmlns:a16="http://schemas.microsoft.com/office/drawing/2014/main" id="{00000000-0008-0000-0600-000025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6" name="直線コネクタ 805">
          <a:extLst>
            <a:ext uri="{FF2B5EF4-FFF2-40B4-BE49-F238E27FC236}">
              <a16:creationId xmlns:a16="http://schemas.microsoft.com/office/drawing/2014/main" id="{00000000-0008-0000-0600-000026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42828</xdr:rowOff>
    </xdr:from>
    <xdr:ext cx="534377" cy="259045"/>
    <xdr:sp macro="" textlink="">
      <xdr:nvSpPr>
        <xdr:cNvPr id="807" name="貸付金最大値テキスト">
          <a:extLst>
            <a:ext uri="{FF2B5EF4-FFF2-40B4-BE49-F238E27FC236}">
              <a16:creationId xmlns:a16="http://schemas.microsoft.com/office/drawing/2014/main" id="{00000000-0008-0000-0600-000027030000}"/>
            </a:ext>
          </a:extLst>
        </xdr:cNvPr>
        <xdr:cNvSpPr txBox="1"/>
      </xdr:nvSpPr>
      <xdr:spPr>
        <a:xfrm>
          <a:off x="22212300" y="8443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96151</xdr:rowOff>
    </xdr:from>
    <xdr:to>
      <xdr:col>116</xdr:col>
      <xdr:colOff>152400</xdr:colOff>
      <xdr:row>50</xdr:row>
      <xdr:rowOff>96151</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a:off x="22072600" y="8668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83579</xdr:rowOff>
    </xdr:from>
    <xdr:to>
      <xdr:col>116</xdr:col>
      <xdr:colOff>63500</xdr:colOff>
      <xdr:row>54</xdr:row>
      <xdr:rowOff>99557</xdr:rowOff>
    </xdr:to>
    <xdr:cxnSp macro="">
      <xdr:nvCxnSpPr>
        <xdr:cNvPr id="809" name="直線コネクタ 808">
          <a:extLst>
            <a:ext uri="{FF2B5EF4-FFF2-40B4-BE49-F238E27FC236}">
              <a16:creationId xmlns:a16="http://schemas.microsoft.com/office/drawing/2014/main" id="{00000000-0008-0000-0600-000029030000}"/>
            </a:ext>
          </a:extLst>
        </xdr:cNvPr>
        <xdr:cNvCxnSpPr/>
      </xdr:nvCxnSpPr>
      <xdr:spPr>
        <a:xfrm flipV="1">
          <a:off x="21323300" y="9341879"/>
          <a:ext cx="838200" cy="15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103469</xdr:rowOff>
    </xdr:from>
    <xdr:ext cx="469744" cy="259045"/>
    <xdr:sp macro="" textlink="">
      <xdr:nvSpPr>
        <xdr:cNvPr id="810" name="貸付金平均値テキスト">
          <a:extLst>
            <a:ext uri="{FF2B5EF4-FFF2-40B4-BE49-F238E27FC236}">
              <a16:creationId xmlns:a16="http://schemas.microsoft.com/office/drawing/2014/main" id="{00000000-0008-0000-0600-00002A030000}"/>
            </a:ext>
          </a:extLst>
        </xdr:cNvPr>
        <xdr:cNvSpPr txBox="1"/>
      </xdr:nvSpPr>
      <xdr:spPr>
        <a:xfrm>
          <a:off x="22212300" y="98761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125042</xdr:rowOff>
    </xdr:from>
    <xdr:to>
      <xdr:col>116</xdr:col>
      <xdr:colOff>114300</xdr:colOff>
      <xdr:row>58</xdr:row>
      <xdr:rowOff>55192</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22110700" y="9897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99557</xdr:rowOff>
    </xdr:from>
    <xdr:to>
      <xdr:col>111</xdr:col>
      <xdr:colOff>177800</xdr:colOff>
      <xdr:row>54</xdr:row>
      <xdr:rowOff>162858</xdr:rowOff>
    </xdr:to>
    <xdr:cxnSp macro="">
      <xdr:nvCxnSpPr>
        <xdr:cNvPr id="812" name="直線コネクタ 811">
          <a:extLst>
            <a:ext uri="{FF2B5EF4-FFF2-40B4-BE49-F238E27FC236}">
              <a16:creationId xmlns:a16="http://schemas.microsoft.com/office/drawing/2014/main" id="{00000000-0008-0000-0600-00002C030000}"/>
            </a:ext>
          </a:extLst>
        </xdr:cNvPr>
        <xdr:cNvCxnSpPr/>
      </xdr:nvCxnSpPr>
      <xdr:spPr>
        <a:xfrm flipV="1">
          <a:off x="20434300" y="9357857"/>
          <a:ext cx="889000" cy="633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132083</xdr:rowOff>
    </xdr:from>
    <xdr:to>
      <xdr:col>112</xdr:col>
      <xdr:colOff>38100</xdr:colOff>
      <xdr:row>58</xdr:row>
      <xdr:rowOff>62233</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21272500" y="9904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53360</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21088428" y="9997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162858</xdr:rowOff>
    </xdr:from>
    <xdr:to>
      <xdr:col>107</xdr:col>
      <xdr:colOff>50800</xdr:colOff>
      <xdr:row>55</xdr:row>
      <xdr:rowOff>170104</xdr:rowOff>
    </xdr:to>
    <xdr:cxnSp macro="">
      <xdr:nvCxnSpPr>
        <xdr:cNvPr id="815" name="直線コネクタ 814">
          <a:extLst>
            <a:ext uri="{FF2B5EF4-FFF2-40B4-BE49-F238E27FC236}">
              <a16:creationId xmlns:a16="http://schemas.microsoft.com/office/drawing/2014/main" id="{00000000-0008-0000-0600-00002F030000}"/>
            </a:ext>
          </a:extLst>
        </xdr:cNvPr>
        <xdr:cNvCxnSpPr/>
      </xdr:nvCxnSpPr>
      <xdr:spPr>
        <a:xfrm flipV="1">
          <a:off x="19545300" y="9421158"/>
          <a:ext cx="889000" cy="178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116606</xdr:rowOff>
    </xdr:from>
    <xdr:to>
      <xdr:col>107</xdr:col>
      <xdr:colOff>101600</xdr:colOff>
      <xdr:row>58</xdr:row>
      <xdr:rowOff>46756</xdr:rowOff>
    </xdr:to>
    <xdr:sp macro="" textlink="">
      <xdr:nvSpPr>
        <xdr:cNvPr id="816" name="フローチャート: 判断 815">
          <a:extLst>
            <a:ext uri="{FF2B5EF4-FFF2-40B4-BE49-F238E27FC236}">
              <a16:creationId xmlns:a16="http://schemas.microsoft.com/office/drawing/2014/main" id="{00000000-0008-0000-0600-000030030000}"/>
            </a:ext>
          </a:extLst>
        </xdr:cNvPr>
        <xdr:cNvSpPr/>
      </xdr:nvSpPr>
      <xdr:spPr>
        <a:xfrm>
          <a:off x="20383500" y="988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37883</xdr:rowOff>
    </xdr:from>
    <xdr:ext cx="469744"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199428" y="9981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55</xdr:row>
      <xdr:rowOff>170104</xdr:rowOff>
    </xdr:from>
    <xdr:to>
      <xdr:col>102</xdr:col>
      <xdr:colOff>114300</xdr:colOff>
      <xdr:row>56</xdr:row>
      <xdr:rowOff>37881</xdr:rowOff>
    </xdr:to>
    <xdr:cxnSp macro="">
      <xdr:nvCxnSpPr>
        <xdr:cNvPr id="818" name="直線コネクタ 817">
          <a:extLst>
            <a:ext uri="{FF2B5EF4-FFF2-40B4-BE49-F238E27FC236}">
              <a16:creationId xmlns:a16="http://schemas.microsoft.com/office/drawing/2014/main" id="{00000000-0008-0000-0600-000032030000}"/>
            </a:ext>
          </a:extLst>
        </xdr:cNvPr>
        <xdr:cNvCxnSpPr/>
      </xdr:nvCxnSpPr>
      <xdr:spPr>
        <a:xfrm flipV="1">
          <a:off x="18656300" y="9599854"/>
          <a:ext cx="889000" cy="39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135192</xdr:rowOff>
    </xdr:from>
    <xdr:to>
      <xdr:col>102</xdr:col>
      <xdr:colOff>165100</xdr:colOff>
      <xdr:row>58</xdr:row>
      <xdr:rowOff>65342</xdr:rowOff>
    </xdr:to>
    <xdr:sp macro="" textlink="">
      <xdr:nvSpPr>
        <xdr:cNvPr id="819" name="フローチャート: 判断 818">
          <a:extLst>
            <a:ext uri="{FF2B5EF4-FFF2-40B4-BE49-F238E27FC236}">
              <a16:creationId xmlns:a16="http://schemas.microsoft.com/office/drawing/2014/main" id="{00000000-0008-0000-0600-000033030000}"/>
            </a:ext>
          </a:extLst>
        </xdr:cNvPr>
        <xdr:cNvSpPr/>
      </xdr:nvSpPr>
      <xdr:spPr>
        <a:xfrm>
          <a:off x="19494500" y="9907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56469</xdr:rowOff>
    </xdr:from>
    <xdr:ext cx="469744"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310428" y="10000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132631</xdr:rowOff>
    </xdr:from>
    <xdr:to>
      <xdr:col>98</xdr:col>
      <xdr:colOff>38100</xdr:colOff>
      <xdr:row>58</xdr:row>
      <xdr:rowOff>62781</xdr:rowOff>
    </xdr:to>
    <xdr:sp macro="" textlink="">
      <xdr:nvSpPr>
        <xdr:cNvPr id="821" name="フローチャート: 判断 820">
          <a:extLst>
            <a:ext uri="{FF2B5EF4-FFF2-40B4-BE49-F238E27FC236}">
              <a16:creationId xmlns:a16="http://schemas.microsoft.com/office/drawing/2014/main" id="{00000000-0008-0000-0600-000035030000}"/>
            </a:ext>
          </a:extLst>
        </xdr:cNvPr>
        <xdr:cNvSpPr/>
      </xdr:nvSpPr>
      <xdr:spPr>
        <a:xfrm>
          <a:off x="18605500" y="9905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53908</xdr:rowOff>
    </xdr:from>
    <xdr:ext cx="469744"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421428" y="99980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32779</xdr:rowOff>
    </xdr:from>
    <xdr:to>
      <xdr:col>116</xdr:col>
      <xdr:colOff>114300</xdr:colOff>
      <xdr:row>54</xdr:row>
      <xdr:rowOff>134379</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2110700" y="9291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55656</xdr:rowOff>
    </xdr:from>
    <xdr:ext cx="534377" cy="259045"/>
    <xdr:sp macro="" textlink="">
      <xdr:nvSpPr>
        <xdr:cNvPr id="829" name="貸付金該当値テキスト">
          <a:extLst>
            <a:ext uri="{FF2B5EF4-FFF2-40B4-BE49-F238E27FC236}">
              <a16:creationId xmlns:a16="http://schemas.microsoft.com/office/drawing/2014/main" id="{00000000-0008-0000-0600-00003D030000}"/>
            </a:ext>
          </a:extLst>
        </xdr:cNvPr>
        <xdr:cNvSpPr txBox="1"/>
      </xdr:nvSpPr>
      <xdr:spPr>
        <a:xfrm>
          <a:off x="22212300" y="9142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48757</xdr:rowOff>
    </xdr:from>
    <xdr:to>
      <xdr:col>112</xdr:col>
      <xdr:colOff>38100</xdr:colOff>
      <xdr:row>54</xdr:row>
      <xdr:rowOff>150357</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21272500" y="9307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52</xdr:row>
      <xdr:rowOff>166884</xdr:rowOff>
    </xdr:from>
    <xdr:ext cx="534377"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21056111" y="9082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112058</xdr:rowOff>
    </xdr:from>
    <xdr:to>
      <xdr:col>107</xdr:col>
      <xdr:colOff>101600</xdr:colOff>
      <xdr:row>55</xdr:row>
      <xdr:rowOff>42208</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20383500" y="9370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53</xdr:row>
      <xdr:rowOff>58735</xdr:rowOff>
    </xdr:from>
    <xdr:ext cx="534377"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20167111" y="9145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55</xdr:row>
      <xdr:rowOff>119304</xdr:rowOff>
    </xdr:from>
    <xdr:to>
      <xdr:col>102</xdr:col>
      <xdr:colOff>165100</xdr:colOff>
      <xdr:row>56</xdr:row>
      <xdr:rowOff>49454</xdr:rowOff>
    </xdr:to>
    <xdr:sp macro="" textlink="">
      <xdr:nvSpPr>
        <xdr:cNvPr id="834" name="楕円 833">
          <a:extLst>
            <a:ext uri="{FF2B5EF4-FFF2-40B4-BE49-F238E27FC236}">
              <a16:creationId xmlns:a16="http://schemas.microsoft.com/office/drawing/2014/main" id="{00000000-0008-0000-0600-000042030000}"/>
            </a:ext>
          </a:extLst>
        </xdr:cNvPr>
        <xdr:cNvSpPr/>
      </xdr:nvSpPr>
      <xdr:spPr>
        <a:xfrm>
          <a:off x="19494500" y="9549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54</xdr:row>
      <xdr:rowOff>65981</xdr:rowOff>
    </xdr:from>
    <xdr:ext cx="534377"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9278111" y="9324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55</xdr:row>
      <xdr:rowOff>158531</xdr:rowOff>
    </xdr:from>
    <xdr:to>
      <xdr:col>98</xdr:col>
      <xdr:colOff>38100</xdr:colOff>
      <xdr:row>56</xdr:row>
      <xdr:rowOff>88681</xdr:rowOff>
    </xdr:to>
    <xdr:sp macro="" textlink="">
      <xdr:nvSpPr>
        <xdr:cNvPr id="836" name="楕円 835">
          <a:extLst>
            <a:ext uri="{FF2B5EF4-FFF2-40B4-BE49-F238E27FC236}">
              <a16:creationId xmlns:a16="http://schemas.microsoft.com/office/drawing/2014/main" id="{00000000-0008-0000-0600-000044030000}"/>
            </a:ext>
          </a:extLst>
        </xdr:cNvPr>
        <xdr:cNvSpPr/>
      </xdr:nvSpPr>
      <xdr:spPr>
        <a:xfrm>
          <a:off x="18605500" y="9588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54</xdr:row>
      <xdr:rowOff>105208</xdr:rowOff>
    </xdr:from>
    <xdr:ext cx="534377"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8389111" y="9363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42" name="正方形/長方形 841">
          <a:extLst>
            <a:ext uri="{FF2B5EF4-FFF2-40B4-BE49-F238E27FC236}">
              <a16:creationId xmlns:a16="http://schemas.microsoft.com/office/drawing/2014/main" id="{00000000-0008-0000-0600-00004A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43" name="正方形/長方形 842">
          <a:extLst>
            <a:ext uri="{FF2B5EF4-FFF2-40B4-BE49-F238E27FC236}">
              <a16:creationId xmlns:a16="http://schemas.microsoft.com/office/drawing/2014/main" id="{00000000-0008-0000-0600-00004B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4" name="正方形/長方形 843">
          <a:extLst>
            <a:ext uri="{FF2B5EF4-FFF2-40B4-BE49-F238E27FC236}">
              <a16:creationId xmlns:a16="http://schemas.microsoft.com/office/drawing/2014/main" id="{00000000-0008-0000-0600-00004C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5" name="正方形/長方形 844">
          <a:extLst>
            <a:ext uri="{FF2B5EF4-FFF2-40B4-BE49-F238E27FC236}">
              <a16:creationId xmlns:a16="http://schemas.microsoft.com/office/drawing/2014/main" id="{00000000-0008-0000-0600-00004D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63" name="繰出金グラフ枠">
          <a:extLst>
            <a:ext uri="{FF2B5EF4-FFF2-40B4-BE49-F238E27FC236}">
              <a16:creationId xmlns:a16="http://schemas.microsoft.com/office/drawing/2014/main" id="{00000000-0008-0000-0600-00005F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105557</xdr:rowOff>
    </xdr:from>
    <xdr:to>
      <xdr:col>116</xdr:col>
      <xdr:colOff>62864</xdr:colOff>
      <xdr:row>78</xdr:row>
      <xdr:rowOff>121281</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22159595" y="11935607"/>
          <a:ext cx="1269" cy="1558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125108</xdr:rowOff>
    </xdr:from>
    <xdr:ext cx="534377" cy="259045"/>
    <xdr:sp macro="" textlink="">
      <xdr:nvSpPr>
        <xdr:cNvPr id="865" name="繰出金最小値テキスト">
          <a:extLst>
            <a:ext uri="{FF2B5EF4-FFF2-40B4-BE49-F238E27FC236}">
              <a16:creationId xmlns:a16="http://schemas.microsoft.com/office/drawing/2014/main" id="{00000000-0008-0000-0600-000061030000}"/>
            </a:ext>
          </a:extLst>
        </xdr:cNvPr>
        <xdr:cNvSpPr txBox="1"/>
      </xdr:nvSpPr>
      <xdr:spPr>
        <a:xfrm>
          <a:off x="22212300" y="13498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121281</xdr:rowOff>
    </xdr:from>
    <xdr:to>
      <xdr:col>116</xdr:col>
      <xdr:colOff>152400</xdr:colOff>
      <xdr:row>78</xdr:row>
      <xdr:rowOff>121281</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a:off x="22072600" y="134943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52234</xdr:rowOff>
    </xdr:from>
    <xdr:ext cx="599010" cy="259045"/>
    <xdr:sp macro="" textlink="">
      <xdr:nvSpPr>
        <xdr:cNvPr id="867" name="繰出金最大値テキスト">
          <a:extLst>
            <a:ext uri="{FF2B5EF4-FFF2-40B4-BE49-F238E27FC236}">
              <a16:creationId xmlns:a16="http://schemas.microsoft.com/office/drawing/2014/main" id="{00000000-0008-0000-0600-000063030000}"/>
            </a:ext>
          </a:extLst>
        </xdr:cNvPr>
        <xdr:cNvSpPr txBox="1"/>
      </xdr:nvSpPr>
      <xdr:spPr>
        <a:xfrm>
          <a:off x="22212300" y="11710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124,591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105557</xdr:rowOff>
    </xdr:from>
    <xdr:to>
      <xdr:col>116</xdr:col>
      <xdr:colOff>152400</xdr:colOff>
      <xdr:row>69</xdr:row>
      <xdr:rowOff>105557</xdr:rowOff>
    </xdr:to>
    <xdr:cxnSp macro="">
      <xdr:nvCxnSpPr>
        <xdr:cNvPr id="868" name="直線コネクタ 867">
          <a:extLst>
            <a:ext uri="{FF2B5EF4-FFF2-40B4-BE49-F238E27FC236}">
              <a16:creationId xmlns:a16="http://schemas.microsoft.com/office/drawing/2014/main" id="{00000000-0008-0000-0600-000064030000}"/>
            </a:ext>
          </a:extLst>
        </xdr:cNvPr>
        <xdr:cNvCxnSpPr/>
      </xdr:nvCxnSpPr>
      <xdr:spPr>
        <a:xfrm>
          <a:off x="22072600" y="11935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58172</xdr:rowOff>
    </xdr:from>
    <xdr:to>
      <xdr:col>116</xdr:col>
      <xdr:colOff>63500</xdr:colOff>
      <xdr:row>75</xdr:row>
      <xdr:rowOff>96854</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a:off x="21323300" y="12574022"/>
          <a:ext cx="838200" cy="381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128804</xdr:rowOff>
    </xdr:from>
    <xdr:ext cx="534377" cy="259045"/>
    <xdr:sp macro="" textlink="">
      <xdr:nvSpPr>
        <xdr:cNvPr id="870" name="繰出金平均値テキスト">
          <a:extLst>
            <a:ext uri="{FF2B5EF4-FFF2-40B4-BE49-F238E27FC236}">
              <a16:creationId xmlns:a16="http://schemas.microsoft.com/office/drawing/2014/main" id="{00000000-0008-0000-0600-000066030000}"/>
            </a:ext>
          </a:extLst>
        </xdr:cNvPr>
        <xdr:cNvSpPr txBox="1"/>
      </xdr:nvSpPr>
      <xdr:spPr>
        <a:xfrm>
          <a:off x="22212300" y="12987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150377</xdr:rowOff>
    </xdr:from>
    <xdr:to>
      <xdr:col>116</xdr:col>
      <xdr:colOff>114300</xdr:colOff>
      <xdr:row>76</xdr:row>
      <xdr:rowOff>80527</xdr:rowOff>
    </xdr:to>
    <xdr:sp macro="" textlink="">
      <xdr:nvSpPr>
        <xdr:cNvPr id="871" name="フローチャート: 判断 870">
          <a:extLst>
            <a:ext uri="{FF2B5EF4-FFF2-40B4-BE49-F238E27FC236}">
              <a16:creationId xmlns:a16="http://schemas.microsoft.com/office/drawing/2014/main" id="{00000000-0008-0000-0600-000067030000}"/>
            </a:ext>
          </a:extLst>
        </xdr:cNvPr>
        <xdr:cNvSpPr/>
      </xdr:nvSpPr>
      <xdr:spPr>
        <a:xfrm>
          <a:off x="22110700" y="13009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49664</xdr:rowOff>
    </xdr:from>
    <xdr:to>
      <xdr:col>111</xdr:col>
      <xdr:colOff>177800</xdr:colOff>
      <xdr:row>73</xdr:row>
      <xdr:rowOff>58172</xdr:rowOff>
    </xdr:to>
    <xdr:cxnSp macro="">
      <xdr:nvCxnSpPr>
        <xdr:cNvPr id="872" name="直線コネクタ 871">
          <a:extLst>
            <a:ext uri="{FF2B5EF4-FFF2-40B4-BE49-F238E27FC236}">
              <a16:creationId xmlns:a16="http://schemas.microsoft.com/office/drawing/2014/main" id="{00000000-0008-0000-0600-000068030000}"/>
            </a:ext>
          </a:extLst>
        </xdr:cNvPr>
        <xdr:cNvCxnSpPr/>
      </xdr:nvCxnSpPr>
      <xdr:spPr>
        <a:xfrm>
          <a:off x="20434300" y="12565514"/>
          <a:ext cx="889000" cy="8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158965</xdr:rowOff>
    </xdr:from>
    <xdr:to>
      <xdr:col>112</xdr:col>
      <xdr:colOff>38100</xdr:colOff>
      <xdr:row>76</xdr:row>
      <xdr:rowOff>89115</xdr:rowOff>
    </xdr:to>
    <xdr:sp macro="" textlink="">
      <xdr:nvSpPr>
        <xdr:cNvPr id="873" name="フローチャート: 判断 872">
          <a:extLst>
            <a:ext uri="{FF2B5EF4-FFF2-40B4-BE49-F238E27FC236}">
              <a16:creationId xmlns:a16="http://schemas.microsoft.com/office/drawing/2014/main" id="{00000000-0008-0000-0600-000069030000}"/>
            </a:ext>
          </a:extLst>
        </xdr:cNvPr>
        <xdr:cNvSpPr/>
      </xdr:nvSpPr>
      <xdr:spPr>
        <a:xfrm>
          <a:off x="21272500" y="13017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80242</xdr:rowOff>
    </xdr:from>
    <xdr:ext cx="534377"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056111" y="13110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49664</xdr:rowOff>
    </xdr:from>
    <xdr:to>
      <xdr:col>107</xdr:col>
      <xdr:colOff>50800</xdr:colOff>
      <xdr:row>73</xdr:row>
      <xdr:rowOff>93621</xdr:rowOff>
    </xdr:to>
    <xdr:cxnSp macro="">
      <xdr:nvCxnSpPr>
        <xdr:cNvPr id="875" name="直線コネクタ 874">
          <a:extLst>
            <a:ext uri="{FF2B5EF4-FFF2-40B4-BE49-F238E27FC236}">
              <a16:creationId xmlns:a16="http://schemas.microsoft.com/office/drawing/2014/main" id="{00000000-0008-0000-0600-00006B030000}"/>
            </a:ext>
          </a:extLst>
        </xdr:cNvPr>
        <xdr:cNvCxnSpPr/>
      </xdr:nvCxnSpPr>
      <xdr:spPr>
        <a:xfrm flipV="1">
          <a:off x="19545300" y="12565514"/>
          <a:ext cx="889000" cy="43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18817</xdr:rowOff>
    </xdr:from>
    <xdr:to>
      <xdr:col>107</xdr:col>
      <xdr:colOff>101600</xdr:colOff>
      <xdr:row>76</xdr:row>
      <xdr:rowOff>120417</xdr:rowOff>
    </xdr:to>
    <xdr:sp macro="" textlink="">
      <xdr:nvSpPr>
        <xdr:cNvPr id="876" name="フローチャート: 判断 875">
          <a:extLst>
            <a:ext uri="{FF2B5EF4-FFF2-40B4-BE49-F238E27FC236}">
              <a16:creationId xmlns:a16="http://schemas.microsoft.com/office/drawing/2014/main" id="{00000000-0008-0000-0600-00006C030000}"/>
            </a:ext>
          </a:extLst>
        </xdr:cNvPr>
        <xdr:cNvSpPr/>
      </xdr:nvSpPr>
      <xdr:spPr>
        <a:xfrm>
          <a:off x="20383500" y="13049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111544</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0167111" y="13141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93621</xdr:rowOff>
    </xdr:from>
    <xdr:to>
      <xdr:col>102</xdr:col>
      <xdr:colOff>114300</xdr:colOff>
      <xdr:row>73</xdr:row>
      <xdr:rowOff>153008</xdr:rowOff>
    </xdr:to>
    <xdr:cxnSp macro="">
      <xdr:nvCxnSpPr>
        <xdr:cNvPr id="878" name="直線コネクタ 877">
          <a:extLst>
            <a:ext uri="{FF2B5EF4-FFF2-40B4-BE49-F238E27FC236}">
              <a16:creationId xmlns:a16="http://schemas.microsoft.com/office/drawing/2014/main" id="{00000000-0008-0000-0600-00006E030000}"/>
            </a:ext>
          </a:extLst>
        </xdr:cNvPr>
        <xdr:cNvCxnSpPr/>
      </xdr:nvCxnSpPr>
      <xdr:spPr>
        <a:xfrm flipV="1">
          <a:off x="18656300" y="12609471"/>
          <a:ext cx="889000" cy="59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66073</xdr:rowOff>
    </xdr:from>
    <xdr:to>
      <xdr:col>102</xdr:col>
      <xdr:colOff>165100</xdr:colOff>
      <xdr:row>75</xdr:row>
      <xdr:rowOff>167673</xdr:rowOff>
    </xdr:to>
    <xdr:sp macro="" textlink="">
      <xdr:nvSpPr>
        <xdr:cNvPr id="879" name="フローチャート: 判断 878">
          <a:extLst>
            <a:ext uri="{FF2B5EF4-FFF2-40B4-BE49-F238E27FC236}">
              <a16:creationId xmlns:a16="http://schemas.microsoft.com/office/drawing/2014/main" id="{00000000-0008-0000-0600-00006F030000}"/>
            </a:ext>
          </a:extLst>
        </xdr:cNvPr>
        <xdr:cNvSpPr/>
      </xdr:nvSpPr>
      <xdr:spPr>
        <a:xfrm>
          <a:off x="19494500" y="12924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158799</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9278111" y="130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44715</xdr:rowOff>
    </xdr:from>
    <xdr:to>
      <xdr:col>98</xdr:col>
      <xdr:colOff>38100</xdr:colOff>
      <xdr:row>75</xdr:row>
      <xdr:rowOff>146315</xdr:rowOff>
    </xdr:to>
    <xdr:sp macro="" textlink="">
      <xdr:nvSpPr>
        <xdr:cNvPr id="881" name="フローチャート: 判断 880">
          <a:extLst>
            <a:ext uri="{FF2B5EF4-FFF2-40B4-BE49-F238E27FC236}">
              <a16:creationId xmlns:a16="http://schemas.microsoft.com/office/drawing/2014/main" id="{00000000-0008-0000-0600-000071030000}"/>
            </a:ext>
          </a:extLst>
        </xdr:cNvPr>
        <xdr:cNvSpPr/>
      </xdr:nvSpPr>
      <xdr:spPr>
        <a:xfrm>
          <a:off x="186055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137442</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8389111" y="12996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46054</xdr:rowOff>
    </xdr:from>
    <xdr:to>
      <xdr:col>116</xdr:col>
      <xdr:colOff>114300</xdr:colOff>
      <xdr:row>75</xdr:row>
      <xdr:rowOff>147653</xdr:rowOff>
    </xdr:to>
    <xdr:sp macro="" textlink="">
      <xdr:nvSpPr>
        <xdr:cNvPr id="888" name="楕円 887">
          <a:extLst>
            <a:ext uri="{FF2B5EF4-FFF2-40B4-BE49-F238E27FC236}">
              <a16:creationId xmlns:a16="http://schemas.microsoft.com/office/drawing/2014/main" id="{00000000-0008-0000-0600-000078030000}"/>
            </a:ext>
          </a:extLst>
        </xdr:cNvPr>
        <xdr:cNvSpPr/>
      </xdr:nvSpPr>
      <xdr:spPr>
        <a:xfrm>
          <a:off x="22110700" y="1290480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68931</xdr:rowOff>
    </xdr:from>
    <xdr:ext cx="534377" cy="259045"/>
    <xdr:sp macro="" textlink="">
      <xdr:nvSpPr>
        <xdr:cNvPr id="889" name="繰出金該当値テキスト">
          <a:extLst>
            <a:ext uri="{FF2B5EF4-FFF2-40B4-BE49-F238E27FC236}">
              <a16:creationId xmlns:a16="http://schemas.microsoft.com/office/drawing/2014/main" id="{00000000-0008-0000-0600-000079030000}"/>
            </a:ext>
          </a:extLst>
        </xdr:cNvPr>
        <xdr:cNvSpPr txBox="1"/>
      </xdr:nvSpPr>
      <xdr:spPr>
        <a:xfrm>
          <a:off x="22212300" y="12756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7372</xdr:rowOff>
    </xdr:from>
    <xdr:to>
      <xdr:col>112</xdr:col>
      <xdr:colOff>38100</xdr:colOff>
      <xdr:row>73</xdr:row>
      <xdr:rowOff>108972</xdr:rowOff>
    </xdr:to>
    <xdr:sp macro="" textlink="">
      <xdr:nvSpPr>
        <xdr:cNvPr id="890" name="楕円 889">
          <a:extLst>
            <a:ext uri="{FF2B5EF4-FFF2-40B4-BE49-F238E27FC236}">
              <a16:creationId xmlns:a16="http://schemas.microsoft.com/office/drawing/2014/main" id="{00000000-0008-0000-0600-00007A030000}"/>
            </a:ext>
          </a:extLst>
        </xdr:cNvPr>
        <xdr:cNvSpPr/>
      </xdr:nvSpPr>
      <xdr:spPr>
        <a:xfrm>
          <a:off x="21272500" y="12523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71</xdr:row>
      <xdr:rowOff>125499</xdr:rowOff>
    </xdr:from>
    <xdr:ext cx="534377"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21056111" y="12298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170314</xdr:rowOff>
    </xdr:from>
    <xdr:to>
      <xdr:col>107</xdr:col>
      <xdr:colOff>101600</xdr:colOff>
      <xdr:row>73</xdr:row>
      <xdr:rowOff>100464</xdr:rowOff>
    </xdr:to>
    <xdr:sp macro="" textlink="">
      <xdr:nvSpPr>
        <xdr:cNvPr id="892" name="楕円 891">
          <a:extLst>
            <a:ext uri="{FF2B5EF4-FFF2-40B4-BE49-F238E27FC236}">
              <a16:creationId xmlns:a16="http://schemas.microsoft.com/office/drawing/2014/main" id="{00000000-0008-0000-0600-00007C030000}"/>
            </a:ext>
          </a:extLst>
        </xdr:cNvPr>
        <xdr:cNvSpPr/>
      </xdr:nvSpPr>
      <xdr:spPr>
        <a:xfrm>
          <a:off x="20383500" y="12514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71</xdr:row>
      <xdr:rowOff>116991</xdr:rowOff>
    </xdr:from>
    <xdr:ext cx="534377"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20167111" y="12289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73</xdr:row>
      <xdr:rowOff>42821</xdr:rowOff>
    </xdr:from>
    <xdr:to>
      <xdr:col>102</xdr:col>
      <xdr:colOff>165100</xdr:colOff>
      <xdr:row>73</xdr:row>
      <xdr:rowOff>144421</xdr:rowOff>
    </xdr:to>
    <xdr:sp macro="" textlink="">
      <xdr:nvSpPr>
        <xdr:cNvPr id="894" name="楕円 893">
          <a:extLst>
            <a:ext uri="{FF2B5EF4-FFF2-40B4-BE49-F238E27FC236}">
              <a16:creationId xmlns:a16="http://schemas.microsoft.com/office/drawing/2014/main" id="{00000000-0008-0000-0600-00007E030000}"/>
            </a:ext>
          </a:extLst>
        </xdr:cNvPr>
        <xdr:cNvSpPr/>
      </xdr:nvSpPr>
      <xdr:spPr>
        <a:xfrm>
          <a:off x="19494500" y="1255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71</xdr:row>
      <xdr:rowOff>160948</xdr:rowOff>
    </xdr:from>
    <xdr:ext cx="534377"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9278111" y="12333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102208</xdr:rowOff>
    </xdr:from>
    <xdr:to>
      <xdr:col>98</xdr:col>
      <xdr:colOff>38100</xdr:colOff>
      <xdr:row>74</xdr:row>
      <xdr:rowOff>32358</xdr:rowOff>
    </xdr:to>
    <xdr:sp macro="" textlink="">
      <xdr:nvSpPr>
        <xdr:cNvPr id="896" name="楕円 895">
          <a:extLst>
            <a:ext uri="{FF2B5EF4-FFF2-40B4-BE49-F238E27FC236}">
              <a16:creationId xmlns:a16="http://schemas.microsoft.com/office/drawing/2014/main" id="{00000000-0008-0000-0600-000080030000}"/>
            </a:ext>
          </a:extLst>
        </xdr:cNvPr>
        <xdr:cNvSpPr/>
      </xdr:nvSpPr>
      <xdr:spPr>
        <a:xfrm>
          <a:off x="18605500" y="12618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72</xdr:row>
      <xdr:rowOff>48885</xdr:rowOff>
    </xdr:from>
    <xdr:ext cx="534377"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389111" y="12393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98" name="正方形/長方形 897">
          <a:extLst>
            <a:ext uri="{FF2B5EF4-FFF2-40B4-BE49-F238E27FC236}">
              <a16:creationId xmlns:a16="http://schemas.microsoft.com/office/drawing/2014/main" id="{00000000-0008-0000-0600-000082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9" name="正方形/長方形 898">
          <a:extLst>
            <a:ext uri="{FF2B5EF4-FFF2-40B4-BE49-F238E27FC236}">
              <a16:creationId xmlns:a16="http://schemas.microsoft.com/office/drawing/2014/main" id="{00000000-0008-0000-0600-000083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900" name="正方形/長方形 899">
          <a:extLst>
            <a:ext uri="{FF2B5EF4-FFF2-40B4-BE49-F238E27FC236}">
              <a16:creationId xmlns:a16="http://schemas.microsoft.com/office/drawing/2014/main" id="{00000000-0008-0000-0600-000084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901" name="正方形/長方形 900">
          <a:extLst>
            <a:ext uri="{FF2B5EF4-FFF2-40B4-BE49-F238E27FC236}">
              <a16:creationId xmlns:a16="http://schemas.microsoft.com/office/drawing/2014/main" id="{00000000-0008-0000-0600-000085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902" name="正方形/長方形 901">
          <a:extLst>
            <a:ext uri="{FF2B5EF4-FFF2-40B4-BE49-F238E27FC236}">
              <a16:creationId xmlns:a16="http://schemas.microsoft.com/office/drawing/2014/main" id="{00000000-0008-0000-0600-000086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903" name="正方形/長方形 902">
          <a:extLst>
            <a:ext uri="{FF2B5EF4-FFF2-40B4-BE49-F238E27FC236}">
              <a16:creationId xmlns:a16="http://schemas.microsoft.com/office/drawing/2014/main" id="{00000000-0008-0000-0600-000087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904" name="正方形/長方形 903">
          <a:extLst>
            <a:ext uri="{FF2B5EF4-FFF2-40B4-BE49-F238E27FC236}">
              <a16:creationId xmlns:a16="http://schemas.microsoft.com/office/drawing/2014/main" id="{00000000-0008-0000-0600-000088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905" name="正方形/長方形 904">
          <a:extLst>
            <a:ext uri="{FF2B5EF4-FFF2-40B4-BE49-F238E27FC236}">
              <a16:creationId xmlns:a16="http://schemas.microsoft.com/office/drawing/2014/main" id="{00000000-0008-0000-0600-000089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98879</xdr:rowOff>
    </xdr:from>
    <xdr:to>
      <xdr:col>120</xdr:col>
      <xdr:colOff>114300</xdr:colOff>
      <xdr:row>99</xdr:row>
      <xdr:rowOff>98879</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18288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128106</xdr:rowOff>
    </xdr:from>
    <xdr:ext cx="248786"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8039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115207</xdr:rowOff>
    </xdr:from>
    <xdr:to>
      <xdr:col>120</xdr:col>
      <xdr:colOff>114300</xdr:colOff>
      <xdr:row>97</xdr:row>
      <xdr:rowOff>115207</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18288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144434</xdr:rowOff>
    </xdr:from>
    <xdr:ext cx="46717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17820821" y="16603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95</xdr:row>
      <xdr:rowOff>131536</xdr:rowOff>
    </xdr:from>
    <xdr:to>
      <xdr:col>120</xdr:col>
      <xdr:colOff>114300</xdr:colOff>
      <xdr:row>95</xdr:row>
      <xdr:rowOff>131536</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8288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94</xdr:row>
      <xdr:rowOff>160763</xdr:rowOff>
    </xdr:from>
    <xdr:ext cx="46717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7820821" y="16277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147864</xdr:rowOff>
    </xdr:from>
    <xdr:to>
      <xdr:col>120</xdr:col>
      <xdr:colOff>114300</xdr:colOff>
      <xdr:row>93</xdr:row>
      <xdr:rowOff>147864</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8288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5641</xdr:rowOff>
    </xdr:from>
    <xdr:ext cx="46717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7820821" y="15950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164193</xdr:rowOff>
    </xdr:from>
    <xdr:to>
      <xdr:col>120</xdr:col>
      <xdr:colOff>114300</xdr:colOff>
      <xdr:row>91</xdr:row>
      <xdr:rowOff>164193</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8288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21970</xdr:rowOff>
    </xdr:from>
    <xdr:ext cx="46717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7820821" y="1562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9071</xdr:rowOff>
    </xdr:from>
    <xdr:to>
      <xdr:col>120</xdr:col>
      <xdr:colOff>114300</xdr:colOff>
      <xdr:row>90</xdr:row>
      <xdr:rowOff>9071</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288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38298</xdr:rowOff>
    </xdr:from>
    <xdr:ext cx="531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7756701" y="15297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20" name="直線コネクタ 919">
          <a:extLst>
            <a:ext uri="{FF2B5EF4-FFF2-40B4-BE49-F238E27FC236}">
              <a16:creationId xmlns:a16="http://schemas.microsoft.com/office/drawing/2014/main" id="{00000000-0008-0000-0600-000098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22" name="前年度繰上充用金グラフ枠">
          <a:extLst>
            <a:ext uri="{FF2B5EF4-FFF2-40B4-BE49-F238E27FC236}">
              <a16:creationId xmlns:a16="http://schemas.microsoft.com/office/drawing/2014/main" id="{00000000-0008-0000-0600-00009A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88429</xdr:rowOff>
    </xdr:from>
    <xdr:to>
      <xdr:col>116</xdr:col>
      <xdr:colOff>62864</xdr:colOff>
      <xdr:row>99</xdr:row>
      <xdr:rowOff>98879</xdr:rowOff>
    </xdr:to>
    <xdr:cxnSp macro="">
      <xdr:nvCxnSpPr>
        <xdr:cNvPr id="923" name="直線コネクタ 922">
          <a:extLst>
            <a:ext uri="{FF2B5EF4-FFF2-40B4-BE49-F238E27FC236}">
              <a16:creationId xmlns:a16="http://schemas.microsoft.com/office/drawing/2014/main" id="{00000000-0008-0000-0600-00009B030000}"/>
            </a:ext>
          </a:extLst>
        </xdr:cNvPr>
        <xdr:cNvCxnSpPr/>
      </xdr:nvCxnSpPr>
      <xdr:spPr>
        <a:xfrm flipV="1">
          <a:off x="22159595" y="15518929"/>
          <a:ext cx="1269" cy="155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145832</xdr:rowOff>
    </xdr:from>
    <xdr:ext cx="249299" cy="259045"/>
    <xdr:sp macro="" textlink="">
      <xdr:nvSpPr>
        <xdr:cNvPr id="924" name="前年度繰上充用金最小値テキスト">
          <a:extLst>
            <a:ext uri="{FF2B5EF4-FFF2-40B4-BE49-F238E27FC236}">
              <a16:creationId xmlns:a16="http://schemas.microsoft.com/office/drawing/2014/main" id="{00000000-0008-0000-0600-00009C030000}"/>
            </a:ext>
          </a:extLst>
        </xdr:cNvPr>
        <xdr:cNvSpPr txBox="1"/>
      </xdr:nvSpPr>
      <xdr:spPr>
        <a:xfrm>
          <a:off x="22212300" y="171193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98879</xdr:rowOff>
    </xdr:from>
    <xdr:to>
      <xdr:col>116</xdr:col>
      <xdr:colOff>152400</xdr:colOff>
      <xdr:row>99</xdr:row>
      <xdr:rowOff>98879</xdr:rowOff>
    </xdr:to>
    <xdr:cxnSp macro="">
      <xdr:nvCxnSpPr>
        <xdr:cNvPr id="925" name="直線コネクタ 924">
          <a:extLst>
            <a:ext uri="{FF2B5EF4-FFF2-40B4-BE49-F238E27FC236}">
              <a16:creationId xmlns:a16="http://schemas.microsoft.com/office/drawing/2014/main" id="{00000000-0008-0000-0600-00009D030000}"/>
            </a:ext>
          </a:extLst>
        </xdr:cNvPr>
        <xdr:cNvCxnSpPr/>
      </xdr:nvCxnSpPr>
      <xdr:spPr>
        <a:xfrm>
          <a:off x="22072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35106</xdr:rowOff>
    </xdr:from>
    <xdr:ext cx="469744" cy="259045"/>
    <xdr:sp macro="" textlink="">
      <xdr:nvSpPr>
        <xdr:cNvPr id="926" name="前年度繰上充用金最大値テキスト">
          <a:extLst>
            <a:ext uri="{FF2B5EF4-FFF2-40B4-BE49-F238E27FC236}">
              <a16:creationId xmlns:a16="http://schemas.microsoft.com/office/drawing/2014/main" id="{00000000-0008-0000-0600-00009E030000}"/>
            </a:ext>
          </a:extLst>
        </xdr:cNvPr>
        <xdr:cNvSpPr txBox="1"/>
      </xdr:nvSpPr>
      <xdr:spPr>
        <a:xfrm>
          <a:off x="22212300" y="15294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88429</xdr:rowOff>
    </xdr:from>
    <xdr:to>
      <xdr:col>116</xdr:col>
      <xdr:colOff>152400</xdr:colOff>
      <xdr:row>90</xdr:row>
      <xdr:rowOff>88429</xdr:rowOff>
    </xdr:to>
    <xdr:cxnSp macro="">
      <xdr:nvCxnSpPr>
        <xdr:cNvPr id="927" name="直線コネクタ 926">
          <a:extLst>
            <a:ext uri="{FF2B5EF4-FFF2-40B4-BE49-F238E27FC236}">
              <a16:creationId xmlns:a16="http://schemas.microsoft.com/office/drawing/2014/main" id="{00000000-0008-0000-0600-00009F030000}"/>
            </a:ext>
          </a:extLst>
        </xdr:cNvPr>
        <xdr:cNvCxnSpPr/>
      </xdr:nvCxnSpPr>
      <xdr:spPr>
        <a:xfrm>
          <a:off x="22072600" y="15518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98879</xdr:rowOff>
    </xdr:from>
    <xdr:to>
      <xdr:col>116</xdr:col>
      <xdr:colOff>63500</xdr:colOff>
      <xdr:row>99</xdr:row>
      <xdr:rowOff>98879</xdr:rowOff>
    </xdr:to>
    <xdr:cxnSp macro="">
      <xdr:nvCxnSpPr>
        <xdr:cNvPr id="928" name="直線コネクタ 927">
          <a:extLst>
            <a:ext uri="{FF2B5EF4-FFF2-40B4-BE49-F238E27FC236}">
              <a16:creationId xmlns:a16="http://schemas.microsoft.com/office/drawing/2014/main" id="{00000000-0008-0000-0600-0000A0030000}"/>
            </a:ext>
          </a:extLst>
        </xdr:cNvPr>
        <xdr:cNvCxnSpPr/>
      </xdr:nvCxnSpPr>
      <xdr:spPr>
        <a:xfrm>
          <a:off x="21323300" y="17072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63281</xdr:rowOff>
    </xdr:from>
    <xdr:ext cx="313932" cy="259045"/>
    <xdr:sp macro="" textlink="">
      <xdr:nvSpPr>
        <xdr:cNvPr id="929" name="前年度繰上充用金平均値テキスト">
          <a:extLst>
            <a:ext uri="{FF2B5EF4-FFF2-40B4-BE49-F238E27FC236}">
              <a16:creationId xmlns:a16="http://schemas.microsoft.com/office/drawing/2014/main" id="{00000000-0008-0000-0600-0000A1030000}"/>
            </a:ext>
          </a:extLst>
        </xdr:cNvPr>
        <xdr:cNvSpPr txBox="1"/>
      </xdr:nvSpPr>
      <xdr:spPr>
        <a:xfrm>
          <a:off x="22212300" y="16865381"/>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99</xdr:row>
      <xdr:rowOff>40404</xdr:rowOff>
    </xdr:from>
    <xdr:to>
      <xdr:col>116</xdr:col>
      <xdr:colOff>114300</xdr:colOff>
      <xdr:row>99</xdr:row>
      <xdr:rowOff>142004</xdr:rowOff>
    </xdr:to>
    <xdr:sp macro="" textlink="">
      <xdr:nvSpPr>
        <xdr:cNvPr id="930" name="フローチャート: 判断 929">
          <a:extLst>
            <a:ext uri="{FF2B5EF4-FFF2-40B4-BE49-F238E27FC236}">
              <a16:creationId xmlns:a16="http://schemas.microsoft.com/office/drawing/2014/main" id="{00000000-0008-0000-0600-0000A2030000}"/>
            </a:ext>
          </a:extLst>
        </xdr:cNvPr>
        <xdr:cNvSpPr/>
      </xdr:nvSpPr>
      <xdr:spPr>
        <a:xfrm>
          <a:off x="22110700" y="17013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98879</xdr:rowOff>
    </xdr:from>
    <xdr:to>
      <xdr:col>111</xdr:col>
      <xdr:colOff>177800</xdr:colOff>
      <xdr:row>99</xdr:row>
      <xdr:rowOff>98879</xdr:rowOff>
    </xdr:to>
    <xdr:cxnSp macro="">
      <xdr:nvCxnSpPr>
        <xdr:cNvPr id="931" name="直線コネクタ 930">
          <a:extLst>
            <a:ext uri="{FF2B5EF4-FFF2-40B4-BE49-F238E27FC236}">
              <a16:creationId xmlns:a16="http://schemas.microsoft.com/office/drawing/2014/main" id="{00000000-0008-0000-0600-0000A3030000}"/>
            </a:ext>
          </a:extLst>
        </xdr:cNvPr>
        <xdr:cNvCxnSpPr/>
      </xdr:nvCxnSpPr>
      <xdr:spPr>
        <a:xfrm>
          <a:off x="20434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99</xdr:row>
      <xdr:rowOff>39914</xdr:rowOff>
    </xdr:from>
    <xdr:to>
      <xdr:col>112</xdr:col>
      <xdr:colOff>38100</xdr:colOff>
      <xdr:row>99</xdr:row>
      <xdr:rowOff>141514</xdr:rowOff>
    </xdr:to>
    <xdr:sp macro="" textlink="">
      <xdr:nvSpPr>
        <xdr:cNvPr id="932" name="フローチャート: 判断 931">
          <a:extLst>
            <a:ext uri="{FF2B5EF4-FFF2-40B4-BE49-F238E27FC236}">
              <a16:creationId xmlns:a16="http://schemas.microsoft.com/office/drawing/2014/main" id="{00000000-0008-0000-0600-0000A4030000}"/>
            </a:ext>
          </a:extLst>
        </xdr:cNvPr>
        <xdr:cNvSpPr/>
      </xdr:nvSpPr>
      <xdr:spPr>
        <a:xfrm>
          <a:off x="21272500" y="17013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158041</xdr:rowOff>
    </xdr:from>
    <xdr:ext cx="313932"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1166333" y="1678869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98879</xdr:rowOff>
    </xdr:from>
    <xdr:to>
      <xdr:col>107</xdr:col>
      <xdr:colOff>50800</xdr:colOff>
      <xdr:row>99</xdr:row>
      <xdr:rowOff>98879</xdr:rowOff>
    </xdr:to>
    <xdr:cxnSp macro="">
      <xdr:nvCxnSpPr>
        <xdr:cNvPr id="934" name="直線コネクタ 933">
          <a:extLst>
            <a:ext uri="{FF2B5EF4-FFF2-40B4-BE49-F238E27FC236}">
              <a16:creationId xmlns:a16="http://schemas.microsoft.com/office/drawing/2014/main" id="{00000000-0008-0000-0600-0000A6030000}"/>
            </a:ext>
          </a:extLst>
        </xdr:cNvPr>
        <xdr:cNvCxnSpPr/>
      </xdr:nvCxnSpPr>
      <xdr:spPr>
        <a:xfrm>
          <a:off x="19545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99</xdr:row>
      <xdr:rowOff>39261</xdr:rowOff>
    </xdr:from>
    <xdr:to>
      <xdr:col>107</xdr:col>
      <xdr:colOff>101600</xdr:colOff>
      <xdr:row>99</xdr:row>
      <xdr:rowOff>140861</xdr:rowOff>
    </xdr:to>
    <xdr:sp macro="" textlink="">
      <xdr:nvSpPr>
        <xdr:cNvPr id="935" name="フローチャート: 判断 934">
          <a:extLst>
            <a:ext uri="{FF2B5EF4-FFF2-40B4-BE49-F238E27FC236}">
              <a16:creationId xmlns:a16="http://schemas.microsoft.com/office/drawing/2014/main" id="{00000000-0008-0000-0600-0000A7030000}"/>
            </a:ext>
          </a:extLst>
        </xdr:cNvPr>
        <xdr:cNvSpPr/>
      </xdr:nvSpPr>
      <xdr:spPr>
        <a:xfrm>
          <a:off x="20383500" y="17012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157388</xdr:rowOff>
    </xdr:from>
    <xdr:ext cx="313932"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20277333" y="167880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98879</xdr:rowOff>
    </xdr:from>
    <xdr:to>
      <xdr:col>102</xdr:col>
      <xdr:colOff>114300</xdr:colOff>
      <xdr:row>99</xdr:row>
      <xdr:rowOff>98879</xdr:rowOff>
    </xdr:to>
    <xdr:cxnSp macro="">
      <xdr:nvCxnSpPr>
        <xdr:cNvPr id="937" name="直線コネクタ 936">
          <a:extLst>
            <a:ext uri="{FF2B5EF4-FFF2-40B4-BE49-F238E27FC236}">
              <a16:creationId xmlns:a16="http://schemas.microsoft.com/office/drawing/2014/main" id="{00000000-0008-0000-0600-0000A9030000}"/>
            </a:ext>
          </a:extLst>
        </xdr:cNvPr>
        <xdr:cNvCxnSpPr/>
      </xdr:nvCxnSpPr>
      <xdr:spPr>
        <a:xfrm>
          <a:off x="18656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99</xdr:row>
      <xdr:rowOff>37629</xdr:rowOff>
    </xdr:from>
    <xdr:to>
      <xdr:col>102</xdr:col>
      <xdr:colOff>165100</xdr:colOff>
      <xdr:row>99</xdr:row>
      <xdr:rowOff>139229</xdr:rowOff>
    </xdr:to>
    <xdr:sp macro="" textlink="">
      <xdr:nvSpPr>
        <xdr:cNvPr id="938" name="フローチャート: 判断 937">
          <a:extLst>
            <a:ext uri="{FF2B5EF4-FFF2-40B4-BE49-F238E27FC236}">
              <a16:creationId xmlns:a16="http://schemas.microsoft.com/office/drawing/2014/main" id="{00000000-0008-0000-0600-0000AA030000}"/>
            </a:ext>
          </a:extLst>
        </xdr:cNvPr>
        <xdr:cNvSpPr/>
      </xdr:nvSpPr>
      <xdr:spPr>
        <a:xfrm>
          <a:off x="19494500" y="17011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155756</xdr:rowOff>
    </xdr:from>
    <xdr:ext cx="313932"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9388333" y="1678640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99</xdr:row>
      <xdr:rowOff>37302</xdr:rowOff>
    </xdr:from>
    <xdr:to>
      <xdr:col>98</xdr:col>
      <xdr:colOff>38100</xdr:colOff>
      <xdr:row>99</xdr:row>
      <xdr:rowOff>138902</xdr:rowOff>
    </xdr:to>
    <xdr:sp macro="" textlink="">
      <xdr:nvSpPr>
        <xdr:cNvPr id="940" name="フローチャート: 判断 939">
          <a:extLst>
            <a:ext uri="{FF2B5EF4-FFF2-40B4-BE49-F238E27FC236}">
              <a16:creationId xmlns:a16="http://schemas.microsoft.com/office/drawing/2014/main" id="{00000000-0008-0000-0600-0000AC030000}"/>
            </a:ext>
          </a:extLst>
        </xdr:cNvPr>
        <xdr:cNvSpPr/>
      </xdr:nvSpPr>
      <xdr:spPr>
        <a:xfrm>
          <a:off x="18605500" y="17010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155429</xdr:rowOff>
    </xdr:from>
    <xdr:ext cx="313932" cy="259045"/>
    <xdr:sp macro="" textlink="">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18499333" y="167860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42" name="テキスト ボックス 941">
          <a:extLst>
            <a:ext uri="{FF2B5EF4-FFF2-40B4-BE49-F238E27FC236}">
              <a16:creationId xmlns:a16="http://schemas.microsoft.com/office/drawing/2014/main" id="{00000000-0008-0000-0600-0000AE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43" name="テキスト ボックス 942">
          <a:extLst>
            <a:ext uri="{FF2B5EF4-FFF2-40B4-BE49-F238E27FC236}">
              <a16:creationId xmlns:a16="http://schemas.microsoft.com/office/drawing/2014/main" id="{00000000-0008-0000-0600-0000AF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44" name="テキスト ボックス 943">
          <a:extLst>
            <a:ext uri="{FF2B5EF4-FFF2-40B4-BE49-F238E27FC236}">
              <a16:creationId xmlns:a16="http://schemas.microsoft.com/office/drawing/2014/main" id="{00000000-0008-0000-0600-0000B0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45" name="テキスト ボックス 944">
          <a:extLst>
            <a:ext uri="{FF2B5EF4-FFF2-40B4-BE49-F238E27FC236}">
              <a16:creationId xmlns:a16="http://schemas.microsoft.com/office/drawing/2014/main" id="{00000000-0008-0000-0600-0000B1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46" name="テキスト ボックス 945">
          <a:extLst>
            <a:ext uri="{FF2B5EF4-FFF2-40B4-BE49-F238E27FC236}">
              <a16:creationId xmlns:a16="http://schemas.microsoft.com/office/drawing/2014/main" id="{00000000-0008-0000-0600-0000B2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99</xdr:row>
      <xdr:rowOff>48079</xdr:rowOff>
    </xdr:from>
    <xdr:to>
      <xdr:col>116</xdr:col>
      <xdr:colOff>114300</xdr:colOff>
      <xdr:row>99</xdr:row>
      <xdr:rowOff>149679</xdr:rowOff>
    </xdr:to>
    <xdr:sp macro="" textlink="">
      <xdr:nvSpPr>
        <xdr:cNvPr id="947" name="楕円 946">
          <a:extLst>
            <a:ext uri="{FF2B5EF4-FFF2-40B4-BE49-F238E27FC236}">
              <a16:creationId xmlns:a16="http://schemas.microsoft.com/office/drawing/2014/main" id="{00000000-0008-0000-0600-0000B3030000}"/>
            </a:ext>
          </a:extLst>
        </xdr:cNvPr>
        <xdr:cNvSpPr/>
      </xdr:nvSpPr>
      <xdr:spPr>
        <a:xfrm>
          <a:off x="221107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99</xdr:row>
      <xdr:rowOff>18832</xdr:rowOff>
    </xdr:from>
    <xdr:ext cx="249299" cy="259045"/>
    <xdr:sp macro="" textlink="">
      <xdr:nvSpPr>
        <xdr:cNvPr id="948" name="前年度繰上充用金該当値テキスト">
          <a:extLst>
            <a:ext uri="{FF2B5EF4-FFF2-40B4-BE49-F238E27FC236}">
              <a16:creationId xmlns:a16="http://schemas.microsoft.com/office/drawing/2014/main" id="{00000000-0008-0000-0600-0000B4030000}"/>
            </a:ext>
          </a:extLst>
        </xdr:cNvPr>
        <xdr:cNvSpPr txBox="1"/>
      </xdr:nvSpPr>
      <xdr:spPr>
        <a:xfrm>
          <a:off x="22212300" y="169923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99</xdr:row>
      <xdr:rowOff>48079</xdr:rowOff>
    </xdr:from>
    <xdr:to>
      <xdr:col>112</xdr:col>
      <xdr:colOff>38100</xdr:colOff>
      <xdr:row>99</xdr:row>
      <xdr:rowOff>149679</xdr:rowOff>
    </xdr:to>
    <xdr:sp macro="" textlink="">
      <xdr:nvSpPr>
        <xdr:cNvPr id="949" name="楕円 948">
          <a:extLst>
            <a:ext uri="{FF2B5EF4-FFF2-40B4-BE49-F238E27FC236}">
              <a16:creationId xmlns:a16="http://schemas.microsoft.com/office/drawing/2014/main" id="{00000000-0008-0000-0600-0000B5030000}"/>
            </a:ext>
          </a:extLst>
        </xdr:cNvPr>
        <xdr:cNvSpPr/>
      </xdr:nvSpPr>
      <xdr:spPr>
        <a:xfrm>
          <a:off x="21272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140806</xdr:rowOff>
    </xdr:from>
    <xdr:ext cx="249299" cy="259045"/>
    <xdr:sp macro="" textlink="">
      <xdr:nvSpPr>
        <xdr:cNvPr id="950" name="テキスト ボックス 949">
          <a:extLst>
            <a:ext uri="{FF2B5EF4-FFF2-40B4-BE49-F238E27FC236}">
              <a16:creationId xmlns:a16="http://schemas.microsoft.com/office/drawing/2014/main" id="{00000000-0008-0000-0600-0000B6030000}"/>
            </a:ext>
          </a:extLst>
        </xdr:cNvPr>
        <xdr:cNvSpPr txBox="1"/>
      </xdr:nvSpPr>
      <xdr:spPr>
        <a:xfrm>
          <a:off x="21198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99</xdr:row>
      <xdr:rowOff>48079</xdr:rowOff>
    </xdr:from>
    <xdr:to>
      <xdr:col>107</xdr:col>
      <xdr:colOff>101600</xdr:colOff>
      <xdr:row>99</xdr:row>
      <xdr:rowOff>149679</xdr:rowOff>
    </xdr:to>
    <xdr:sp macro="" textlink="">
      <xdr:nvSpPr>
        <xdr:cNvPr id="951" name="楕円 950">
          <a:extLst>
            <a:ext uri="{FF2B5EF4-FFF2-40B4-BE49-F238E27FC236}">
              <a16:creationId xmlns:a16="http://schemas.microsoft.com/office/drawing/2014/main" id="{00000000-0008-0000-0600-0000B7030000}"/>
            </a:ext>
          </a:extLst>
        </xdr:cNvPr>
        <xdr:cNvSpPr/>
      </xdr:nvSpPr>
      <xdr:spPr>
        <a:xfrm>
          <a:off x="20383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140806</xdr:rowOff>
    </xdr:from>
    <xdr:ext cx="249299" cy="259045"/>
    <xdr:sp macro="" textlink="">
      <xdr:nvSpPr>
        <xdr:cNvPr id="952" name="テキスト ボックス 951">
          <a:extLst>
            <a:ext uri="{FF2B5EF4-FFF2-40B4-BE49-F238E27FC236}">
              <a16:creationId xmlns:a16="http://schemas.microsoft.com/office/drawing/2014/main" id="{00000000-0008-0000-0600-0000B8030000}"/>
            </a:ext>
          </a:extLst>
        </xdr:cNvPr>
        <xdr:cNvSpPr txBox="1"/>
      </xdr:nvSpPr>
      <xdr:spPr>
        <a:xfrm>
          <a:off x="20309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99</xdr:row>
      <xdr:rowOff>48079</xdr:rowOff>
    </xdr:from>
    <xdr:to>
      <xdr:col>102</xdr:col>
      <xdr:colOff>165100</xdr:colOff>
      <xdr:row>99</xdr:row>
      <xdr:rowOff>149679</xdr:rowOff>
    </xdr:to>
    <xdr:sp macro="" textlink="">
      <xdr:nvSpPr>
        <xdr:cNvPr id="953" name="楕円 952">
          <a:extLst>
            <a:ext uri="{FF2B5EF4-FFF2-40B4-BE49-F238E27FC236}">
              <a16:creationId xmlns:a16="http://schemas.microsoft.com/office/drawing/2014/main" id="{00000000-0008-0000-0600-0000B9030000}"/>
            </a:ext>
          </a:extLst>
        </xdr:cNvPr>
        <xdr:cNvSpPr/>
      </xdr:nvSpPr>
      <xdr:spPr>
        <a:xfrm>
          <a:off x="19494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140806</xdr:rowOff>
    </xdr:from>
    <xdr:ext cx="249299" cy="259045"/>
    <xdr:sp macro="" textlink="">
      <xdr:nvSpPr>
        <xdr:cNvPr id="954" name="テキスト ボックス 953">
          <a:extLst>
            <a:ext uri="{FF2B5EF4-FFF2-40B4-BE49-F238E27FC236}">
              <a16:creationId xmlns:a16="http://schemas.microsoft.com/office/drawing/2014/main" id="{00000000-0008-0000-0600-0000BA030000}"/>
            </a:ext>
          </a:extLst>
        </xdr:cNvPr>
        <xdr:cNvSpPr txBox="1"/>
      </xdr:nvSpPr>
      <xdr:spPr>
        <a:xfrm>
          <a:off x="19420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99</xdr:row>
      <xdr:rowOff>48079</xdr:rowOff>
    </xdr:from>
    <xdr:to>
      <xdr:col>98</xdr:col>
      <xdr:colOff>38100</xdr:colOff>
      <xdr:row>99</xdr:row>
      <xdr:rowOff>149679</xdr:rowOff>
    </xdr:to>
    <xdr:sp macro="" textlink="">
      <xdr:nvSpPr>
        <xdr:cNvPr id="955" name="楕円 954">
          <a:extLst>
            <a:ext uri="{FF2B5EF4-FFF2-40B4-BE49-F238E27FC236}">
              <a16:creationId xmlns:a16="http://schemas.microsoft.com/office/drawing/2014/main" id="{00000000-0008-0000-0600-0000BB030000}"/>
            </a:ext>
          </a:extLst>
        </xdr:cNvPr>
        <xdr:cNvSpPr/>
      </xdr:nvSpPr>
      <xdr:spPr>
        <a:xfrm>
          <a:off x="18605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140806</xdr:rowOff>
    </xdr:from>
    <xdr:ext cx="249299" cy="259045"/>
    <xdr:sp macro="" textlink="">
      <xdr:nvSpPr>
        <xdr:cNvPr id="956" name="テキスト ボックス 955">
          <a:extLst>
            <a:ext uri="{FF2B5EF4-FFF2-40B4-BE49-F238E27FC236}">
              <a16:creationId xmlns:a16="http://schemas.microsoft.com/office/drawing/2014/main" id="{00000000-0008-0000-0600-0000BC030000}"/>
            </a:ext>
          </a:extLst>
        </xdr:cNvPr>
        <xdr:cNvSpPr txBox="1"/>
      </xdr:nvSpPr>
      <xdr:spPr>
        <a:xfrm>
          <a:off x="18531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57" name="正方形/長方形 956">
          <a:extLst>
            <a:ext uri="{FF2B5EF4-FFF2-40B4-BE49-F238E27FC236}">
              <a16:creationId xmlns:a16="http://schemas.microsoft.com/office/drawing/2014/main" id="{00000000-0008-0000-0600-0000B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58" name="正方形/長方形 957">
          <a:extLst>
            <a:ext uri="{FF2B5EF4-FFF2-40B4-BE49-F238E27FC236}">
              <a16:creationId xmlns:a16="http://schemas.microsoft.com/office/drawing/2014/main" id="{00000000-0008-0000-0600-0000B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59" name="テキスト ボックス 958">
          <a:extLst>
            <a:ext uri="{FF2B5EF4-FFF2-40B4-BE49-F238E27FC236}">
              <a16:creationId xmlns:a16="http://schemas.microsoft.com/office/drawing/2014/main" id="{00000000-0008-0000-0600-0000B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chemeClr val="dk1"/>
              </a:solidFill>
              <a:effectLst/>
              <a:latin typeface="+mn-lt"/>
              <a:ea typeface="+mn-ea"/>
              <a:cs typeface="+mn-cs"/>
            </a:rPr>
            <a:t>歳出決算総額は、住民一人当たり</a:t>
          </a:r>
          <a:r>
            <a:rPr kumimoji="1" lang="en-US" altLang="ja-JP" sz="900">
              <a:solidFill>
                <a:schemeClr val="dk1"/>
              </a:solidFill>
              <a:effectLst/>
              <a:latin typeface="+mn-lt"/>
              <a:ea typeface="+mn-ea"/>
              <a:cs typeface="+mn-cs"/>
            </a:rPr>
            <a:t>1,170,342</a:t>
          </a:r>
          <a:r>
            <a:rPr kumimoji="1" lang="ja-JP" altLang="ja-JP" sz="900">
              <a:solidFill>
                <a:schemeClr val="dk1"/>
              </a:solidFill>
              <a:effectLst/>
              <a:latin typeface="+mn-lt"/>
              <a:ea typeface="+mn-ea"/>
              <a:cs typeface="+mn-cs"/>
            </a:rPr>
            <a:t>円で、対前年度</a:t>
          </a:r>
          <a:r>
            <a:rPr kumimoji="1" lang="en-US" altLang="ja-JP" sz="900">
              <a:solidFill>
                <a:schemeClr val="dk1"/>
              </a:solidFill>
              <a:effectLst/>
              <a:latin typeface="+mn-lt"/>
              <a:ea typeface="+mn-ea"/>
              <a:cs typeface="+mn-cs"/>
            </a:rPr>
            <a:t>93,455</a:t>
          </a:r>
          <a:r>
            <a:rPr kumimoji="1" lang="ja-JP" altLang="ja-JP" sz="900">
              <a:solidFill>
                <a:schemeClr val="dk1"/>
              </a:solidFill>
              <a:effectLst/>
              <a:latin typeface="+mn-lt"/>
              <a:ea typeface="+mn-ea"/>
              <a:cs typeface="+mn-cs"/>
            </a:rPr>
            <a:t>円の増となっている。</a:t>
          </a:r>
          <a:endParaRPr lang="ja-JP" altLang="ja-JP" sz="1050">
            <a:effectLst/>
          </a:endParaRPr>
        </a:p>
        <a:p>
          <a:r>
            <a:rPr kumimoji="1" lang="ja-JP" altLang="ja-JP" sz="900">
              <a:solidFill>
                <a:schemeClr val="dk1"/>
              </a:solidFill>
              <a:effectLst/>
              <a:latin typeface="+mn-lt"/>
              <a:ea typeface="+mn-ea"/>
              <a:cs typeface="+mn-cs"/>
            </a:rPr>
            <a:t>人件費は、住民一人当たり</a:t>
          </a:r>
          <a:r>
            <a:rPr kumimoji="1" lang="en-US" altLang="ja-JP" sz="900">
              <a:solidFill>
                <a:schemeClr val="dk1"/>
              </a:solidFill>
              <a:effectLst/>
              <a:latin typeface="+mn-lt"/>
              <a:ea typeface="+mn-ea"/>
              <a:cs typeface="+mn-cs"/>
            </a:rPr>
            <a:t>132,093</a:t>
          </a:r>
          <a:r>
            <a:rPr kumimoji="1" lang="ja-JP" altLang="ja-JP" sz="900">
              <a:solidFill>
                <a:schemeClr val="dk1"/>
              </a:solidFill>
              <a:effectLst/>
              <a:latin typeface="+mn-lt"/>
              <a:ea typeface="+mn-ea"/>
              <a:cs typeface="+mn-cs"/>
            </a:rPr>
            <a:t>円で、対前年度</a:t>
          </a:r>
          <a:r>
            <a:rPr kumimoji="1" lang="en-US" altLang="ja-JP" sz="900">
              <a:solidFill>
                <a:schemeClr val="dk1"/>
              </a:solidFill>
              <a:effectLst/>
              <a:latin typeface="+mn-lt"/>
              <a:ea typeface="+mn-ea"/>
              <a:cs typeface="+mn-cs"/>
            </a:rPr>
            <a:t>1,893</a:t>
          </a:r>
          <a:r>
            <a:rPr kumimoji="1" lang="ja-JP" altLang="ja-JP" sz="900">
              <a:solidFill>
                <a:schemeClr val="dk1"/>
              </a:solidFill>
              <a:effectLst/>
              <a:latin typeface="+mn-lt"/>
              <a:ea typeface="+mn-ea"/>
              <a:cs typeface="+mn-cs"/>
            </a:rPr>
            <a:t>円の増となり、依然として全国平均・類団平均と比較すると高い水準にある。これは、人口</a:t>
          </a:r>
          <a:r>
            <a:rPr kumimoji="1" lang="en-US" altLang="ja-JP" sz="900">
              <a:solidFill>
                <a:schemeClr val="dk1"/>
              </a:solidFill>
              <a:effectLst/>
              <a:latin typeface="+mn-lt"/>
              <a:ea typeface="+mn-ea"/>
              <a:cs typeface="+mn-cs"/>
            </a:rPr>
            <a:t>1,000</a:t>
          </a:r>
          <a:r>
            <a:rPr kumimoji="1" lang="ja-JP" altLang="ja-JP" sz="900">
              <a:solidFill>
                <a:schemeClr val="dk1"/>
              </a:solidFill>
              <a:effectLst/>
              <a:latin typeface="+mn-lt"/>
              <a:ea typeface="+mn-ea"/>
              <a:cs typeface="+mn-cs"/>
            </a:rPr>
            <a:t>人当たりの職員数が類団平均比較で</a:t>
          </a:r>
          <a:r>
            <a:rPr kumimoji="1" lang="en-US" altLang="ja-JP" sz="900">
              <a:solidFill>
                <a:schemeClr val="dk1"/>
              </a:solidFill>
              <a:effectLst/>
              <a:latin typeface="+mn-lt"/>
              <a:ea typeface="+mn-ea"/>
              <a:cs typeface="+mn-cs"/>
            </a:rPr>
            <a:t>4.83</a:t>
          </a:r>
          <a:r>
            <a:rPr kumimoji="1" lang="ja-JP" altLang="ja-JP" sz="900">
              <a:solidFill>
                <a:schemeClr val="dk1"/>
              </a:solidFill>
              <a:effectLst/>
              <a:latin typeface="+mn-lt"/>
              <a:ea typeface="+mn-ea"/>
              <a:cs typeface="+mn-cs"/>
            </a:rPr>
            <a:t>人多いことが主な要因である。職員数については、定員管理適正化計画に基づき、適正な定員管理に努めていく。</a:t>
          </a:r>
          <a:endParaRPr lang="ja-JP" altLang="ja-JP" sz="1050">
            <a:effectLst/>
          </a:endParaRPr>
        </a:p>
        <a:p>
          <a:r>
            <a:rPr kumimoji="1" lang="ja-JP" altLang="ja-JP" sz="900">
              <a:solidFill>
                <a:schemeClr val="dk1"/>
              </a:solidFill>
              <a:effectLst/>
              <a:latin typeface="+mn-lt"/>
              <a:ea typeface="+mn-ea"/>
              <a:cs typeface="+mn-cs"/>
            </a:rPr>
            <a:t>災害復旧事業費は、平成</a:t>
          </a:r>
          <a:r>
            <a:rPr kumimoji="1" lang="en-US" altLang="ja-JP" sz="900">
              <a:solidFill>
                <a:schemeClr val="dk1"/>
              </a:solidFill>
              <a:effectLst/>
              <a:latin typeface="+mn-lt"/>
              <a:ea typeface="+mn-ea"/>
              <a:cs typeface="+mn-cs"/>
            </a:rPr>
            <a:t>30</a:t>
          </a:r>
          <a:r>
            <a:rPr kumimoji="1" lang="ja-JP" altLang="ja-JP" sz="900">
              <a:solidFill>
                <a:schemeClr val="dk1"/>
              </a:solidFill>
              <a:effectLst/>
              <a:latin typeface="+mn-lt"/>
              <a:ea typeface="+mn-ea"/>
              <a:cs typeface="+mn-cs"/>
            </a:rPr>
            <a:t>年</a:t>
          </a:r>
          <a:r>
            <a:rPr kumimoji="1" lang="en-US" altLang="ja-JP" sz="900">
              <a:solidFill>
                <a:schemeClr val="dk1"/>
              </a:solidFill>
              <a:effectLst/>
              <a:latin typeface="+mn-lt"/>
              <a:ea typeface="+mn-ea"/>
              <a:cs typeface="+mn-cs"/>
            </a:rPr>
            <a:t>7</a:t>
          </a:r>
          <a:r>
            <a:rPr kumimoji="1" lang="ja-JP" altLang="ja-JP" sz="900">
              <a:solidFill>
                <a:schemeClr val="dk1"/>
              </a:solidFill>
              <a:effectLst/>
              <a:latin typeface="+mn-lt"/>
              <a:ea typeface="+mn-ea"/>
              <a:cs typeface="+mn-cs"/>
            </a:rPr>
            <a:t>月豪雨に伴う災害復旧費の影響が続いており住民一人当たりのコストは依然高い状況となっているが、令和</a:t>
          </a:r>
          <a:r>
            <a:rPr kumimoji="1" lang="en-US" altLang="ja-JP" sz="900">
              <a:solidFill>
                <a:schemeClr val="dk1"/>
              </a:solidFill>
              <a:effectLst/>
              <a:latin typeface="+mn-lt"/>
              <a:ea typeface="+mn-ea"/>
              <a:cs typeface="+mn-cs"/>
            </a:rPr>
            <a:t>5</a:t>
          </a:r>
          <a:r>
            <a:rPr kumimoji="1" lang="ja-JP" altLang="ja-JP" sz="900">
              <a:solidFill>
                <a:schemeClr val="dk1"/>
              </a:solidFill>
              <a:effectLst/>
              <a:latin typeface="+mn-lt"/>
              <a:ea typeface="+mn-ea"/>
              <a:cs typeface="+mn-cs"/>
            </a:rPr>
            <a:t>年度までで復旧完了見込みであることから、進捗により減となっており、今後も減少していく見込みである。</a:t>
          </a:r>
          <a:endParaRPr lang="ja-JP" altLang="ja-JP" sz="1050">
            <a:effectLst/>
          </a:endParaRPr>
        </a:p>
        <a:p>
          <a:r>
            <a:rPr kumimoji="1" lang="ja-JP" altLang="ja-JP" sz="900">
              <a:solidFill>
                <a:schemeClr val="dk1"/>
              </a:solidFill>
              <a:effectLst/>
              <a:latin typeface="+mn-lt"/>
              <a:ea typeface="+mn-ea"/>
              <a:cs typeface="+mn-cs"/>
            </a:rPr>
            <a:t>普通建設事業費（うち更新整備分）は、市庁舎と統合中学校の建設事業の本格着手により類団平均と比較すると大幅に高い水準となっており、令和</a:t>
          </a:r>
          <a:r>
            <a:rPr kumimoji="1" lang="en-US" altLang="ja-JP" sz="900">
              <a:solidFill>
                <a:schemeClr val="dk1"/>
              </a:solidFill>
              <a:effectLst/>
              <a:latin typeface="+mn-lt"/>
              <a:ea typeface="+mn-ea"/>
              <a:cs typeface="+mn-cs"/>
            </a:rPr>
            <a:t>5</a:t>
          </a:r>
          <a:r>
            <a:rPr kumimoji="1" lang="ja-JP" altLang="ja-JP" sz="900">
              <a:solidFill>
                <a:schemeClr val="dk1"/>
              </a:solidFill>
              <a:effectLst/>
              <a:latin typeface="+mn-lt"/>
              <a:ea typeface="+mn-ea"/>
              <a:cs typeface="+mn-cs"/>
            </a:rPr>
            <a:t>年度まで増加する見込みである。</a:t>
          </a:r>
          <a:endParaRPr lang="ja-JP" altLang="ja-JP" sz="1050">
            <a:effectLst/>
          </a:endParaRPr>
        </a:p>
        <a:p>
          <a:r>
            <a:rPr kumimoji="1" lang="ja-JP" altLang="ja-JP" sz="900">
              <a:solidFill>
                <a:schemeClr val="dk1"/>
              </a:solidFill>
              <a:effectLst/>
              <a:latin typeface="+mn-lt"/>
              <a:ea typeface="+mn-ea"/>
              <a:cs typeface="+mn-cs"/>
            </a:rPr>
            <a:t>公債費は、近年の大型事業に対して発行した市債の元金償還が始まったことで増加しており、今後も、平成</a:t>
          </a:r>
          <a:r>
            <a:rPr kumimoji="1" lang="en-US" altLang="ja-JP" sz="900">
              <a:solidFill>
                <a:schemeClr val="dk1"/>
              </a:solidFill>
              <a:effectLst/>
              <a:latin typeface="+mn-lt"/>
              <a:ea typeface="+mn-ea"/>
              <a:cs typeface="+mn-cs"/>
            </a:rPr>
            <a:t>30</a:t>
          </a:r>
          <a:r>
            <a:rPr kumimoji="1" lang="ja-JP" altLang="ja-JP" sz="900">
              <a:solidFill>
                <a:schemeClr val="dk1"/>
              </a:solidFill>
              <a:effectLst/>
              <a:latin typeface="+mn-lt"/>
              <a:ea typeface="+mn-ea"/>
              <a:cs typeface="+mn-cs"/>
            </a:rPr>
            <a:t>年</a:t>
          </a:r>
          <a:r>
            <a:rPr kumimoji="1" lang="en-US" altLang="ja-JP" sz="900">
              <a:solidFill>
                <a:schemeClr val="dk1"/>
              </a:solidFill>
              <a:effectLst/>
              <a:latin typeface="+mn-lt"/>
              <a:ea typeface="+mn-ea"/>
              <a:cs typeface="+mn-cs"/>
            </a:rPr>
            <a:t>7</a:t>
          </a:r>
          <a:r>
            <a:rPr kumimoji="1" lang="ja-JP" altLang="ja-JP" sz="900">
              <a:solidFill>
                <a:schemeClr val="dk1"/>
              </a:solidFill>
              <a:effectLst/>
              <a:latin typeface="+mn-lt"/>
              <a:ea typeface="+mn-ea"/>
              <a:cs typeface="+mn-cs"/>
            </a:rPr>
            <a:t>月豪雨の災害復旧事業や、市庁舎建設並びに統合中学校建設など大型事業も進行していることから増加を見込んでいるが、繰上償還の実施など弾力的な財政運営に努める。</a:t>
          </a:r>
          <a:endParaRPr lang="ja-JP" altLang="ja-JP" sz="1050">
            <a:effectLst/>
          </a:endParaRPr>
        </a:p>
        <a:p>
          <a:r>
            <a:rPr kumimoji="1" lang="ja-JP" altLang="ja-JP" sz="900">
              <a:solidFill>
                <a:schemeClr val="dk1"/>
              </a:solidFill>
              <a:effectLst/>
              <a:latin typeface="+mn-lt"/>
              <a:ea typeface="+mn-ea"/>
              <a:cs typeface="+mn-cs"/>
            </a:rPr>
            <a:t>貸付金は、鉄道経営助成基金事業特別会計を有することが類似団体よりも高い水準になる要因であるが、土佐くろしお鉄道ごめん・なはり線のキャッシュフロー対策としての貸付金が、経営悪化により年々増加しており、経営改善を支援していく必要がある。</a:t>
          </a:r>
          <a:endParaRPr lang="ja-JP" altLang="ja-JP" sz="1050">
            <a:effectLst/>
          </a:endParaRPr>
        </a:p>
        <a:p>
          <a:r>
            <a:rPr kumimoji="1" lang="ja-JP" altLang="ja-JP" sz="900">
              <a:solidFill>
                <a:schemeClr val="dk1"/>
              </a:solidFill>
              <a:effectLst/>
              <a:latin typeface="+mn-lt"/>
              <a:ea typeface="+mn-ea"/>
              <a:cs typeface="+mn-cs"/>
            </a:rPr>
            <a:t>繰出金は、公共下水道事業会計への繰出金が、法適用化に伴い補助費等に性質が変更になったことから減少した。</a:t>
          </a:r>
          <a:endParaRPr lang="ja-JP" altLang="ja-JP" sz="105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16,235
16,149
317.16
20,081,912
19,000,505
428,138
6,730,951
16,366,361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37592</xdr:rowOff>
    </xdr:from>
    <xdr:to>
      <xdr:col>24</xdr:col>
      <xdr:colOff>62865</xdr:colOff>
      <xdr:row>37</xdr:row>
      <xdr:rowOff>149987</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181092"/>
          <a:ext cx="1270" cy="1312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153814</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49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149987</xdr:rowOff>
    </xdr:from>
    <xdr:to>
      <xdr:col>24</xdr:col>
      <xdr:colOff>152400</xdr:colOff>
      <xdr:row>37</xdr:row>
      <xdr:rowOff>149987</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493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155719</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4956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10,136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37592</xdr:rowOff>
    </xdr:from>
    <xdr:to>
      <xdr:col>24</xdr:col>
      <xdr:colOff>152400</xdr:colOff>
      <xdr:row>30</xdr:row>
      <xdr:rowOff>37592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181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162370</xdr:rowOff>
    </xdr:from>
    <xdr:to>
      <xdr:col>24</xdr:col>
      <xdr:colOff>63500</xdr:colOff>
      <xdr:row>33</xdr:row>
      <xdr:rowOff>27115</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648770"/>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68280</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0690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89853</xdr:rowOff>
    </xdr:from>
    <xdr:to>
      <xdr:col>24</xdr:col>
      <xdr:colOff>114300</xdr:colOff>
      <xdr:row>36</xdr:row>
      <xdr:rowOff>20003</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09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27115</xdr:rowOff>
    </xdr:from>
    <xdr:to>
      <xdr:col>19</xdr:col>
      <xdr:colOff>177800</xdr:colOff>
      <xdr:row>33</xdr:row>
      <xdr:rowOff>109029</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684965"/>
          <a:ext cx="889000" cy="81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100521</xdr:rowOff>
    </xdr:from>
    <xdr:to>
      <xdr:col>20</xdr:col>
      <xdr:colOff>38100</xdr:colOff>
      <xdr:row>36</xdr:row>
      <xdr:rowOff>30671</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10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21798</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193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28067</xdr:rowOff>
    </xdr:from>
    <xdr:to>
      <xdr:col>15</xdr:col>
      <xdr:colOff>50800</xdr:colOff>
      <xdr:row>33</xdr:row>
      <xdr:rowOff>109029</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5685917"/>
          <a:ext cx="889000" cy="80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125666</xdr:rowOff>
    </xdr:from>
    <xdr:to>
      <xdr:col>15</xdr:col>
      <xdr:colOff>101600</xdr:colOff>
      <xdr:row>36</xdr:row>
      <xdr:rowOff>55816</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12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46943</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219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28067</xdr:rowOff>
    </xdr:from>
    <xdr:to>
      <xdr:col>10</xdr:col>
      <xdr:colOff>114300</xdr:colOff>
      <xdr:row>33</xdr:row>
      <xdr:rowOff>50165</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5685917"/>
          <a:ext cx="889000" cy="22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86233</xdr:rowOff>
    </xdr:from>
    <xdr:to>
      <xdr:col>10</xdr:col>
      <xdr:colOff>165100</xdr:colOff>
      <xdr:row>36</xdr:row>
      <xdr:rowOff>16383</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7510</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179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81280</xdr:rowOff>
    </xdr:from>
    <xdr:to>
      <xdr:col>6</xdr:col>
      <xdr:colOff>38100</xdr:colOff>
      <xdr:row>36</xdr:row>
      <xdr:rowOff>11430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2557</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17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111570</xdr:rowOff>
    </xdr:from>
    <xdr:to>
      <xdr:col>24</xdr:col>
      <xdr:colOff>114300</xdr:colOff>
      <xdr:row>33</xdr:row>
      <xdr:rowOff>41720</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59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134447</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449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147765</xdr:rowOff>
    </xdr:from>
    <xdr:to>
      <xdr:col>20</xdr:col>
      <xdr:colOff>38100</xdr:colOff>
      <xdr:row>33</xdr:row>
      <xdr:rowOff>77915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634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31</xdr:row>
      <xdr:rowOff>94442</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5409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58229</xdr:rowOff>
    </xdr:from>
    <xdr:to>
      <xdr:col>15</xdr:col>
      <xdr:colOff>101600</xdr:colOff>
      <xdr:row>33</xdr:row>
      <xdr:rowOff>159829</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716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4906</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491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148717</xdr:rowOff>
    </xdr:from>
    <xdr:to>
      <xdr:col>10</xdr:col>
      <xdr:colOff>165100</xdr:colOff>
      <xdr:row>33</xdr:row>
      <xdr:rowOff>78867</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5635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31</xdr:row>
      <xdr:rowOff>95394</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410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170815</xdr:rowOff>
    </xdr:from>
    <xdr:to>
      <xdr:col>6</xdr:col>
      <xdr:colOff>38100</xdr:colOff>
      <xdr:row>33</xdr:row>
      <xdr:rowOff>100965</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565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31</xdr:row>
      <xdr:rowOff>117492</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4324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39994</xdr:rowOff>
    </xdr:from>
    <xdr:to>
      <xdr:col>24</xdr:col>
      <xdr:colOff>62865</xdr:colOff>
      <xdr:row>59</xdr:row>
      <xdr:rowOff>52163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783944"/>
          <a:ext cx="1270" cy="13837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55990</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171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52163</xdr:rowOff>
    </xdr:from>
    <xdr:to>
      <xdr:col>24</xdr:col>
      <xdr:colOff>152400</xdr:colOff>
      <xdr:row>59</xdr:row>
      <xdr:rowOff>52163</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167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158121</xdr:rowOff>
    </xdr:from>
    <xdr:ext cx="690189"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5591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1,314,093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39994</xdr:rowOff>
    </xdr:from>
    <xdr:to>
      <xdr:col>24</xdr:col>
      <xdr:colOff>152400</xdr:colOff>
      <xdr:row>51</xdr:row>
      <xdr:rowOff>39994</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783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110470</xdr:rowOff>
    </xdr:from>
    <xdr:to>
      <xdr:col>24</xdr:col>
      <xdr:colOff>63500</xdr:colOff>
      <xdr:row>57</xdr:row>
      <xdr:rowOff>117007</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3797300" y="9883120"/>
          <a:ext cx="838200" cy="6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54798</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9988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76371</xdr:rowOff>
    </xdr:from>
    <xdr:to>
      <xdr:col>24</xdr:col>
      <xdr:colOff>114300</xdr:colOff>
      <xdr:row>59</xdr:row>
      <xdr:rowOff>6521</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10020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102560</xdr:rowOff>
    </xdr:from>
    <xdr:to>
      <xdr:col>19</xdr:col>
      <xdr:colOff>177800</xdr:colOff>
      <xdr:row>57</xdr:row>
      <xdr:rowOff>117007</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908300" y="9875210"/>
          <a:ext cx="889000" cy="14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73365</xdr:rowOff>
    </xdr:from>
    <xdr:to>
      <xdr:col>20</xdr:col>
      <xdr:colOff>38100</xdr:colOff>
      <xdr:row>59</xdr:row>
      <xdr:rowOff>3515</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10017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166092</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795" y="1011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102560</xdr:rowOff>
    </xdr:from>
    <xdr:to>
      <xdr:col>15</xdr:col>
      <xdr:colOff>50800</xdr:colOff>
      <xdr:row>58</xdr:row>
      <xdr:rowOff>91690</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2019300" y="9875210"/>
          <a:ext cx="889000" cy="160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161600</xdr:rowOff>
    </xdr:from>
    <xdr:to>
      <xdr:col>15</xdr:col>
      <xdr:colOff>101600</xdr:colOff>
      <xdr:row>58</xdr:row>
      <xdr:rowOff>91750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934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82877</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08795" y="10026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89251</xdr:rowOff>
    </xdr:from>
    <xdr:to>
      <xdr:col>10</xdr:col>
      <xdr:colOff>114300</xdr:colOff>
      <xdr:row>58</xdr:row>
      <xdr:rowOff>91690</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a:off x="1130300" y="10033351"/>
          <a:ext cx="889000" cy="2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108933</xdr:rowOff>
    </xdr:from>
    <xdr:to>
      <xdr:col>10</xdr:col>
      <xdr:colOff>165100</xdr:colOff>
      <xdr:row>59</xdr:row>
      <xdr:rowOff>39083</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10053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59</xdr:row>
      <xdr:rowOff>30210</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10145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122280</xdr:rowOff>
    </xdr:from>
    <xdr:to>
      <xdr:col>6</xdr:col>
      <xdr:colOff>38100</xdr:colOff>
      <xdr:row>59</xdr:row>
      <xdr:rowOff>52430</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1006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43557</xdr:rowOff>
    </xdr:from>
    <xdr:ext cx="534377"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63111" y="10159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59670</xdr:rowOff>
    </xdr:from>
    <xdr:to>
      <xdr:col>24</xdr:col>
      <xdr:colOff>114300</xdr:colOff>
      <xdr:row>57</xdr:row>
      <xdr:rowOff>161270</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832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82547</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683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66207</xdr:rowOff>
    </xdr:from>
    <xdr:to>
      <xdr:col>20</xdr:col>
      <xdr:colOff>38100</xdr:colOff>
      <xdr:row>57</xdr:row>
      <xdr:rowOff>167807</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838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12884</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614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51760</xdr:rowOff>
    </xdr:from>
    <xdr:to>
      <xdr:col>15</xdr:col>
      <xdr:colOff>101600</xdr:colOff>
      <xdr:row>57</xdr:row>
      <xdr:rowOff>153360</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824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169887</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599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40890</xdr:rowOff>
    </xdr:from>
    <xdr:to>
      <xdr:col>10</xdr:col>
      <xdr:colOff>165100</xdr:colOff>
      <xdr:row>58</xdr:row>
      <xdr:rowOff>142490</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984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159017</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760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38451</xdr:rowOff>
    </xdr:from>
    <xdr:to>
      <xdr:col>6</xdr:col>
      <xdr:colOff>38100</xdr:colOff>
      <xdr:row>58</xdr:row>
      <xdr:rowOff>140051</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982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156578</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97577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9800</xdr:rowOff>
    </xdr:from>
    <xdr:to>
      <xdr:col>24</xdr:col>
      <xdr:colOff>62865</xdr:colOff>
      <xdr:row>77</xdr:row>
      <xdr:rowOff>74544</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354200"/>
          <a:ext cx="1270" cy="9219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78371</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280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74544</xdr:rowOff>
    </xdr:from>
    <xdr:to>
      <xdr:col>24</xdr:col>
      <xdr:colOff>152400</xdr:colOff>
      <xdr:row>77</xdr:row>
      <xdr:rowOff>74544</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276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127927</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2129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353,412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72</xdr:row>
      <xdr:rowOff>9800</xdr:rowOff>
    </xdr:from>
    <xdr:to>
      <xdr:col>24</xdr:col>
      <xdr:colOff>152400</xdr:colOff>
      <xdr:row>72</xdr:row>
      <xdr:rowOff>9800</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354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3697</xdr:rowOff>
    </xdr:from>
    <xdr:to>
      <xdr:col>24</xdr:col>
      <xdr:colOff>63500</xdr:colOff>
      <xdr:row>75</xdr:row>
      <xdr:rowOff>44753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3797300" y="12862447"/>
          <a:ext cx="838200" cy="41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88944</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294769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207,772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110517</xdr:rowOff>
    </xdr:from>
    <xdr:to>
      <xdr:col>24</xdr:col>
      <xdr:colOff>114300</xdr:colOff>
      <xdr:row>76</xdr:row>
      <xdr:rowOff>40667</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2969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3697</xdr:rowOff>
    </xdr:from>
    <xdr:to>
      <xdr:col>19</xdr:col>
      <xdr:colOff>177800</xdr:colOff>
      <xdr:row>75</xdr:row>
      <xdr:rowOff>100843</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908300" y="12862447"/>
          <a:ext cx="889000" cy="97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70173</xdr:rowOff>
    </xdr:from>
    <xdr:to>
      <xdr:col>20</xdr:col>
      <xdr:colOff>38100</xdr:colOff>
      <xdr:row>76</xdr:row>
      <xdr:rowOff>322</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292892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162899</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021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100843</xdr:rowOff>
    </xdr:from>
    <xdr:to>
      <xdr:col>15</xdr:col>
      <xdr:colOff>50800</xdr:colOff>
      <xdr:row>75</xdr:row>
      <xdr:rowOff>147509</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019300" y="12959593"/>
          <a:ext cx="889000" cy="46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26127</xdr:rowOff>
    </xdr:from>
    <xdr:to>
      <xdr:col>15</xdr:col>
      <xdr:colOff>101600</xdr:colOff>
      <xdr:row>76</xdr:row>
      <xdr:rowOff>127727</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05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118854</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149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147509</xdr:rowOff>
    </xdr:from>
    <xdr:to>
      <xdr:col>10</xdr:col>
      <xdr:colOff>114300</xdr:colOff>
      <xdr:row>75</xdr:row>
      <xdr:rowOff>161353</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3006259"/>
          <a:ext cx="889000" cy="138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40798</xdr:rowOff>
    </xdr:from>
    <xdr:to>
      <xdr:col>10</xdr:col>
      <xdr:colOff>165100</xdr:colOff>
      <xdr:row>76</xdr:row>
      <xdr:rowOff>142398</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07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133525</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163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63946</xdr:rowOff>
    </xdr:from>
    <xdr:to>
      <xdr:col>6</xdr:col>
      <xdr:colOff>38100</xdr:colOff>
      <xdr:row>76</xdr:row>
      <xdr:rowOff>165546</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09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156673</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186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165403</xdr:rowOff>
    </xdr:from>
    <xdr:to>
      <xdr:col>24</xdr:col>
      <xdr:colOff>114300</xdr:colOff>
      <xdr:row>75</xdr:row>
      <xdr:rowOff>95553</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2852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16830</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704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124347</xdr:rowOff>
    </xdr:from>
    <xdr:to>
      <xdr:col>20</xdr:col>
      <xdr:colOff>38100</xdr:colOff>
      <xdr:row>75</xdr:row>
      <xdr:rowOff>54497</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2811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71024</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586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50043</xdr:rowOff>
    </xdr:from>
    <xdr:to>
      <xdr:col>15</xdr:col>
      <xdr:colOff>101600</xdr:colOff>
      <xdr:row>75</xdr:row>
      <xdr:rowOff>151643</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2908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168170</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6840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96709</xdr:rowOff>
    </xdr:from>
    <xdr:to>
      <xdr:col>10</xdr:col>
      <xdr:colOff>165100</xdr:colOff>
      <xdr:row>76</xdr:row>
      <xdr:rowOff>26859</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295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43386</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730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110553</xdr:rowOff>
    </xdr:from>
    <xdr:to>
      <xdr:col>6</xdr:col>
      <xdr:colOff>38100</xdr:colOff>
      <xdr:row>76</xdr:row>
      <xdr:rowOff>40703</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2969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57230</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2744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124430</xdr:rowOff>
    </xdr:from>
    <xdr:to>
      <xdr:col>24</xdr:col>
      <xdr:colOff>62865</xdr:colOff>
      <xdr:row>98</xdr:row>
      <xdr:rowOff>162429</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554930"/>
          <a:ext cx="1270" cy="1409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166256</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68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162429</xdr:rowOff>
    </xdr:from>
    <xdr:to>
      <xdr:col>24</xdr:col>
      <xdr:colOff>152400</xdr:colOff>
      <xdr:row>98</xdr:row>
      <xdr:rowOff>162429</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64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71107</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330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464,676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124430</xdr:rowOff>
    </xdr:from>
    <xdr:to>
      <xdr:col>24</xdr:col>
      <xdr:colOff>152400</xdr:colOff>
      <xdr:row>90</xdr:row>
      <xdr:rowOff>124430</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554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14091</xdr:rowOff>
    </xdr:from>
    <xdr:to>
      <xdr:col>24</xdr:col>
      <xdr:colOff>63500</xdr:colOff>
      <xdr:row>98</xdr:row>
      <xdr:rowOff>76715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3797300" y="16816191"/>
          <a:ext cx="838200" cy="62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154351</xdr:rowOff>
    </xdr:from>
    <xdr:ext cx="534377"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7850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4474</xdr:rowOff>
    </xdr:from>
    <xdr:to>
      <xdr:col>24</xdr:col>
      <xdr:colOff>114300</xdr:colOff>
      <xdr:row>98</xdr:row>
      <xdr:rowOff>106074</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806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76715</xdr:rowOff>
    </xdr:from>
    <xdr:to>
      <xdr:col>19</xdr:col>
      <xdr:colOff>177800</xdr:colOff>
      <xdr:row>98</xdr:row>
      <xdr:rowOff>117438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878815"/>
          <a:ext cx="889000" cy="40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8691</xdr:rowOff>
    </xdr:from>
    <xdr:to>
      <xdr:col>20</xdr:col>
      <xdr:colOff>38100</xdr:colOff>
      <xdr:row>98</xdr:row>
      <xdr:rowOff>110291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810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126818</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530111" y="16586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117438</xdr:rowOff>
    </xdr:from>
    <xdr:to>
      <xdr:col>15</xdr:col>
      <xdr:colOff>50800</xdr:colOff>
      <xdr:row>98</xdr:row>
      <xdr:rowOff>123842</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919538"/>
          <a:ext cx="889000" cy="6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33361</xdr:rowOff>
    </xdr:from>
    <xdr:to>
      <xdr:col>15</xdr:col>
      <xdr:colOff>101600</xdr:colOff>
      <xdr:row>98</xdr:row>
      <xdr:rowOff>134961</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835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151488</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41111" y="16610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123842</xdr:rowOff>
    </xdr:from>
    <xdr:to>
      <xdr:col>10</xdr:col>
      <xdr:colOff>114300</xdr:colOff>
      <xdr:row>98</xdr:row>
      <xdr:rowOff>124639</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925942"/>
          <a:ext cx="889000" cy="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37824</xdr:rowOff>
    </xdr:from>
    <xdr:to>
      <xdr:col>10</xdr:col>
      <xdr:colOff>165100</xdr:colOff>
      <xdr:row>98</xdr:row>
      <xdr:rowOff>139424</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839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155951</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52111" y="16615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45633</xdr:rowOff>
    </xdr:from>
    <xdr:to>
      <xdr:col>6</xdr:col>
      <xdr:colOff>38100</xdr:colOff>
      <xdr:row>98</xdr:row>
      <xdr:rowOff>147233</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847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163760</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63111" y="16622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134741</xdr:rowOff>
    </xdr:from>
    <xdr:to>
      <xdr:col>24</xdr:col>
      <xdr:colOff>114300</xdr:colOff>
      <xdr:row>98</xdr:row>
      <xdr:rowOff>64891</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765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157618</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616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25915</xdr:rowOff>
    </xdr:from>
    <xdr:to>
      <xdr:col>20</xdr:col>
      <xdr:colOff>38100</xdr:colOff>
      <xdr:row>98</xdr:row>
      <xdr:rowOff>127515</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828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118642</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920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66638</xdr:rowOff>
    </xdr:from>
    <xdr:to>
      <xdr:col>15</xdr:col>
      <xdr:colOff>101600</xdr:colOff>
      <xdr:row>98</xdr:row>
      <xdr:rowOff>168238</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868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159365</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961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73042</xdr:rowOff>
    </xdr:from>
    <xdr:to>
      <xdr:col>10</xdr:col>
      <xdr:colOff>165100</xdr:colOff>
      <xdr:row>99</xdr:row>
      <xdr:rowOff>3192</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875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165769</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967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73839</xdr:rowOff>
    </xdr:from>
    <xdr:to>
      <xdr:col>6</xdr:col>
      <xdr:colOff>38100</xdr:colOff>
      <xdr:row>99</xdr:row>
      <xdr:rowOff>3989</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875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166566</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968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a:extLst>
            <a:ext uri="{FF2B5EF4-FFF2-40B4-BE49-F238E27FC236}">
              <a16:creationId xmlns:a16="http://schemas.microsoft.com/office/drawing/2014/main" id="{00000000-0008-0000-07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21155</xdr:rowOff>
    </xdr:from>
    <xdr:to>
      <xdr:col>54</xdr:col>
      <xdr:colOff>189865</xdr:colOff>
      <xdr:row>39</xdr:row>
      <xdr:rowOff>98878</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flipV="1">
          <a:off x="10475595" y="5164655"/>
          <a:ext cx="1270" cy="16207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0" name="労働費最小値テキスト">
          <a:extLst>
            <a:ext uri="{FF2B5EF4-FFF2-40B4-BE49-F238E27FC236}">
              <a16:creationId xmlns:a16="http://schemas.microsoft.com/office/drawing/2014/main" id="{00000000-0008-0000-0700-000022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139282</xdr:rowOff>
    </xdr:from>
    <xdr:ext cx="469744" cy="259045"/>
    <xdr:sp macro="" textlink="">
      <xdr:nvSpPr>
        <xdr:cNvPr id="292" name="労働費最大値テキスト">
          <a:extLst>
            <a:ext uri="{FF2B5EF4-FFF2-40B4-BE49-F238E27FC236}">
              <a16:creationId xmlns:a16="http://schemas.microsoft.com/office/drawing/2014/main" id="{00000000-0008-0000-0700-000024010000}"/>
            </a:ext>
          </a:extLst>
        </xdr:cNvPr>
        <xdr:cNvSpPr txBox="1"/>
      </xdr:nvSpPr>
      <xdr:spPr>
        <a:xfrm>
          <a:off x="10528300" y="4939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4,963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21155</xdr:rowOff>
    </xdr:from>
    <xdr:to>
      <xdr:col>55</xdr:col>
      <xdr:colOff>88900</xdr:colOff>
      <xdr:row>30</xdr:row>
      <xdr:rowOff>21155</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10388600" y="5164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14623</xdr:rowOff>
    </xdr:from>
    <xdr:to>
      <xdr:col>55</xdr:col>
      <xdr:colOff>0</xdr:colOff>
      <xdr:row>36</xdr:row>
      <xdr:rowOff>88102</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flipV="1">
          <a:off x="9639300" y="6186823"/>
          <a:ext cx="838200" cy="73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97698</xdr:rowOff>
    </xdr:from>
    <xdr:ext cx="378565" cy="259045"/>
    <xdr:sp macro="" textlink="">
      <xdr:nvSpPr>
        <xdr:cNvPr id="295" name="労働費平均値テキスト">
          <a:extLst>
            <a:ext uri="{FF2B5EF4-FFF2-40B4-BE49-F238E27FC236}">
              <a16:creationId xmlns:a16="http://schemas.microsoft.com/office/drawing/2014/main" id="{00000000-0008-0000-0700-000027010000}"/>
            </a:ext>
          </a:extLst>
        </xdr:cNvPr>
        <xdr:cNvSpPr txBox="1"/>
      </xdr:nvSpPr>
      <xdr:spPr>
        <a:xfrm>
          <a:off x="10528300" y="644134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119271</xdr:rowOff>
    </xdr:from>
    <xdr:to>
      <xdr:col>55</xdr:col>
      <xdr:colOff>50800</xdr:colOff>
      <xdr:row>38</xdr:row>
      <xdr:rowOff>49421</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10426700" y="6462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88102</xdr:rowOff>
    </xdr:from>
    <xdr:to>
      <xdr:col>50</xdr:col>
      <xdr:colOff>114300</xdr:colOff>
      <xdr:row>36</xdr:row>
      <xdr:rowOff>112595</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flipV="1">
          <a:off x="8750300" y="6260302"/>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132987</xdr:rowOff>
    </xdr:from>
    <xdr:to>
      <xdr:col>50</xdr:col>
      <xdr:colOff>165100</xdr:colOff>
      <xdr:row>38</xdr:row>
      <xdr:rowOff>63137</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9588500" y="6476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54264</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50017" y="65693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112595</xdr:rowOff>
    </xdr:from>
    <xdr:to>
      <xdr:col>45</xdr:col>
      <xdr:colOff>177800</xdr:colOff>
      <xdr:row>38</xdr:row>
      <xdr:rowOff>9398</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flipV="1">
          <a:off x="7861300" y="6284795"/>
          <a:ext cx="889000" cy="239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158133</xdr:rowOff>
    </xdr:from>
    <xdr:to>
      <xdr:col>46</xdr:col>
      <xdr:colOff>38100</xdr:colOff>
      <xdr:row>38</xdr:row>
      <xdr:rowOff>88283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8699500" y="6501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79410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61017" y="65945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145252</xdr:rowOff>
    </xdr:from>
    <xdr:to>
      <xdr:col>41</xdr:col>
      <xdr:colOff>50800</xdr:colOff>
      <xdr:row>38</xdr:row>
      <xdr:rowOff>9398</xdr:rowOff>
    </xdr:to>
    <xdr:cxnSp macro="">
      <xdr:nvCxnSpPr>
        <xdr:cNvPr id="303" name="直線コネクタ 302">
          <a:extLst>
            <a:ext uri="{FF2B5EF4-FFF2-40B4-BE49-F238E27FC236}">
              <a16:creationId xmlns:a16="http://schemas.microsoft.com/office/drawing/2014/main" id="{00000000-0008-0000-0700-00002F010000}"/>
            </a:ext>
          </a:extLst>
        </xdr:cNvPr>
        <xdr:cNvCxnSpPr/>
      </xdr:nvCxnSpPr>
      <xdr:spPr>
        <a:xfrm>
          <a:off x="6972300" y="6317452"/>
          <a:ext cx="889000" cy="207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154541</xdr:rowOff>
    </xdr:from>
    <xdr:to>
      <xdr:col>41</xdr:col>
      <xdr:colOff>101600</xdr:colOff>
      <xdr:row>38</xdr:row>
      <xdr:rowOff>84691</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7810500" y="649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75818</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2017" y="65909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156500</xdr:rowOff>
    </xdr:from>
    <xdr:to>
      <xdr:col>36</xdr:col>
      <xdr:colOff>165100</xdr:colOff>
      <xdr:row>38</xdr:row>
      <xdr:rowOff>86651</xdr:rowOff>
    </xdr:to>
    <xdr:sp macro="" textlink="">
      <xdr:nvSpPr>
        <xdr:cNvPr id="306" name="フローチャート: 判断 305">
          <a:extLst>
            <a:ext uri="{FF2B5EF4-FFF2-40B4-BE49-F238E27FC236}">
              <a16:creationId xmlns:a16="http://schemas.microsoft.com/office/drawing/2014/main" id="{00000000-0008-0000-0700-000032010000}"/>
            </a:ext>
          </a:extLst>
        </xdr:cNvPr>
        <xdr:cNvSpPr/>
      </xdr:nvSpPr>
      <xdr:spPr>
        <a:xfrm>
          <a:off x="69215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77778</xdr:rowOff>
    </xdr:from>
    <xdr:ext cx="378565"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3017" y="65928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135273</xdr:rowOff>
    </xdr:from>
    <xdr:to>
      <xdr:col>55</xdr:col>
      <xdr:colOff>50800</xdr:colOff>
      <xdr:row>36</xdr:row>
      <xdr:rowOff>65423</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10426700" y="6136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158150</xdr:rowOff>
    </xdr:from>
    <xdr:ext cx="469744" cy="259045"/>
    <xdr:sp macro="" textlink="">
      <xdr:nvSpPr>
        <xdr:cNvPr id="314" name="労働費該当値テキスト">
          <a:extLst>
            <a:ext uri="{FF2B5EF4-FFF2-40B4-BE49-F238E27FC236}">
              <a16:creationId xmlns:a16="http://schemas.microsoft.com/office/drawing/2014/main" id="{00000000-0008-0000-0700-00003A010000}"/>
            </a:ext>
          </a:extLst>
        </xdr:cNvPr>
        <xdr:cNvSpPr txBox="1"/>
      </xdr:nvSpPr>
      <xdr:spPr>
        <a:xfrm>
          <a:off x="10528300" y="59874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37302</xdr:rowOff>
    </xdr:from>
    <xdr:to>
      <xdr:col>50</xdr:col>
      <xdr:colOff>165100</xdr:colOff>
      <xdr:row>36</xdr:row>
      <xdr:rowOff>138902</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9588500" y="6209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34</xdr:row>
      <xdr:rowOff>155429</xdr:rowOff>
    </xdr:from>
    <xdr:ext cx="469744"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9404428" y="598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61795</xdr:rowOff>
    </xdr:from>
    <xdr:to>
      <xdr:col>46</xdr:col>
      <xdr:colOff>38100</xdr:colOff>
      <xdr:row>36</xdr:row>
      <xdr:rowOff>163395</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8699500" y="6233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8472</xdr:rowOff>
    </xdr:from>
    <xdr:ext cx="469744"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8515428" y="6009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130048</xdr:rowOff>
    </xdr:from>
    <xdr:to>
      <xdr:col>41</xdr:col>
      <xdr:colOff>101600</xdr:colOff>
      <xdr:row>38</xdr:row>
      <xdr:rowOff>60198</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7810500" y="6473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76725</xdr:rowOff>
    </xdr:from>
    <xdr:ext cx="378565"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7672017" y="62489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94452</xdr:rowOff>
    </xdr:from>
    <xdr:to>
      <xdr:col>36</xdr:col>
      <xdr:colOff>165100</xdr:colOff>
      <xdr:row>37</xdr:row>
      <xdr:rowOff>24602</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6921500" y="626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41129</xdr:rowOff>
    </xdr:from>
    <xdr:ext cx="469744"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6737428" y="6041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6" name="テキスト ボックス 345">
          <a:extLst>
            <a:ext uri="{FF2B5EF4-FFF2-40B4-BE49-F238E27FC236}">
              <a16:creationId xmlns:a16="http://schemas.microsoft.com/office/drawing/2014/main" id="{00000000-0008-0000-0700-00005A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7" name="農林水産業費グラフ枠">
          <a:extLst>
            <a:ext uri="{FF2B5EF4-FFF2-40B4-BE49-F238E27FC236}">
              <a16:creationId xmlns:a16="http://schemas.microsoft.com/office/drawing/2014/main" id="{00000000-0008-0000-0700-00005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142291</xdr:rowOff>
    </xdr:from>
    <xdr:to>
      <xdr:col>54</xdr:col>
      <xdr:colOff>189865</xdr:colOff>
      <xdr:row>59</xdr:row>
      <xdr:rowOff>40096</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10475595" y="8714791"/>
          <a:ext cx="1270" cy="1440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43923</xdr:rowOff>
    </xdr:from>
    <xdr:ext cx="469744" cy="259045"/>
    <xdr:sp macro="" textlink="">
      <xdr:nvSpPr>
        <xdr:cNvPr id="349" name="農林水産業費最小値テキスト">
          <a:extLst>
            <a:ext uri="{FF2B5EF4-FFF2-40B4-BE49-F238E27FC236}">
              <a16:creationId xmlns:a16="http://schemas.microsoft.com/office/drawing/2014/main" id="{00000000-0008-0000-0700-00005D010000}"/>
            </a:ext>
          </a:extLst>
        </xdr:cNvPr>
        <xdr:cNvSpPr txBox="1"/>
      </xdr:nvSpPr>
      <xdr:spPr>
        <a:xfrm>
          <a:off x="10528300" y="10159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40096</xdr:rowOff>
    </xdr:from>
    <xdr:to>
      <xdr:col>55</xdr:col>
      <xdr:colOff>88900</xdr:colOff>
      <xdr:row>59</xdr:row>
      <xdr:rowOff>40096</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10388600" y="10155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88968</xdr:rowOff>
    </xdr:from>
    <xdr:ext cx="599010" cy="259045"/>
    <xdr:sp macro="" textlink="">
      <xdr:nvSpPr>
        <xdr:cNvPr id="351" name="農林水産業費最大値テキスト">
          <a:extLst>
            <a:ext uri="{FF2B5EF4-FFF2-40B4-BE49-F238E27FC236}">
              <a16:creationId xmlns:a16="http://schemas.microsoft.com/office/drawing/2014/main" id="{00000000-0008-0000-0700-00005F010000}"/>
            </a:ext>
          </a:extLst>
        </xdr:cNvPr>
        <xdr:cNvSpPr txBox="1"/>
      </xdr:nvSpPr>
      <xdr:spPr>
        <a:xfrm>
          <a:off x="10528300" y="8490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137,762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142291</xdr:rowOff>
    </xdr:from>
    <xdr:to>
      <xdr:col>55</xdr:col>
      <xdr:colOff>88900</xdr:colOff>
      <xdr:row>50</xdr:row>
      <xdr:rowOff>142291</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10388600" y="8714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30788</xdr:rowOff>
    </xdr:from>
    <xdr:to>
      <xdr:col>55</xdr:col>
      <xdr:colOff>0</xdr:colOff>
      <xdr:row>55</xdr:row>
      <xdr:rowOff>118973</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9639300" y="9460538"/>
          <a:ext cx="838200" cy="88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119230</xdr:rowOff>
    </xdr:from>
    <xdr:ext cx="534377" cy="259045"/>
    <xdr:sp macro="" textlink="">
      <xdr:nvSpPr>
        <xdr:cNvPr id="354" name="農林水産業費平均値テキスト">
          <a:extLst>
            <a:ext uri="{FF2B5EF4-FFF2-40B4-BE49-F238E27FC236}">
              <a16:creationId xmlns:a16="http://schemas.microsoft.com/office/drawing/2014/main" id="{00000000-0008-0000-0700-000062010000}"/>
            </a:ext>
          </a:extLst>
        </xdr:cNvPr>
        <xdr:cNvSpPr txBox="1"/>
      </xdr:nvSpPr>
      <xdr:spPr>
        <a:xfrm>
          <a:off x="10528300" y="9720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140803</xdr:rowOff>
    </xdr:from>
    <xdr:to>
      <xdr:col>55</xdr:col>
      <xdr:colOff>50800</xdr:colOff>
      <xdr:row>57</xdr:row>
      <xdr:rowOff>70953</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10426700" y="9742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86447</xdr:rowOff>
    </xdr:from>
    <xdr:to>
      <xdr:col>50</xdr:col>
      <xdr:colOff>114300</xdr:colOff>
      <xdr:row>55</xdr:row>
      <xdr:rowOff>118973</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8750300" y="9516197"/>
          <a:ext cx="889000" cy="32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135872</xdr:rowOff>
    </xdr:from>
    <xdr:to>
      <xdr:col>50</xdr:col>
      <xdr:colOff>165100</xdr:colOff>
      <xdr:row>57</xdr:row>
      <xdr:rowOff>66022</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9588500" y="9737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57149</xdr:rowOff>
    </xdr:from>
    <xdr:ext cx="534377"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9372111" y="9829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81244</xdr:rowOff>
    </xdr:from>
    <xdr:to>
      <xdr:col>45</xdr:col>
      <xdr:colOff>177800</xdr:colOff>
      <xdr:row>55</xdr:row>
      <xdr:rowOff>86447</xdr:rowOff>
    </xdr:to>
    <xdr:cxnSp macro="">
      <xdr:nvCxnSpPr>
        <xdr:cNvPr id="359" name="直線コネクタ 358">
          <a:extLst>
            <a:ext uri="{FF2B5EF4-FFF2-40B4-BE49-F238E27FC236}">
              <a16:creationId xmlns:a16="http://schemas.microsoft.com/office/drawing/2014/main" id="{00000000-0008-0000-0700-000067010000}"/>
            </a:ext>
          </a:extLst>
        </xdr:cNvPr>
        <xdr:cNvCxnSpPr/>
      </xdr:nvCxnSpPr>
      <xdr:spPr>
        <a:xfrm>
          <a:off x="7861300" y="9510994"/>
          <a:ext cx="889000" cy="52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145614</xdr:rowOff>
    </xdr:from>
    <xdr:to>
      <xdr:col>46</xdr:col>
      <xdr:colOff>38100</xdr:colOff>
      <xdr:row>57</xdr:row>
      <xdr:rowOff>75764</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8699500" y="9746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66891</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483111" y="9839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81244</xdr:rowOff>
    </xdr:from>
    <xdr:to>
      <xdr:col>41</xdr:col>
      <xdr:colOff>50800</xdr:colOff>
      <xdr:row>56</xdr:row>
      <xdr:rowOff>26837</xdr:rowOff>
    </xdr:to>
    <xdr:cxnSp macro="">
      <xdr:nvCxnSpPr>
        <xdr:cNvPr id="362" name="直線コネクタ 361">
          <a:extLst>
            <a:ext uri="{FF2B5EF4-FFF2-40B4-BE49-F238E27FC236}">
              <a16:creationId xmlns:a16="http://schemas.microsoft.com/office/drawing/2014/main" id="{00000000-0008-0000-0700-00006A010000}"/>
            </a:ext>
          </a:extLst>
        </xdr:cNvPr>
        <xdr:cNvCxnSpPr/>
      </xdr:nvCxnSpPr>
      <xdr:spPr>
        <a:xfrm flipV="1">
          <a:off x="6972300" y="9510994"/>
          <a:ext cx="889000" cy="117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5831</xdr:rowOff>
    </xdr:from>
    <xdr:to>
      <xdr:col>41</xdr:col>
      <xdr:colOff>101600</xdr:colOff>
      <xdr:row>57</xdr:row>
      <xdr:rowOff>107431</xdr:rowOff>
    </xdr:to>
    <xdr:sp macro="" textlink="">
      <xdr:nvSpPr>
        <xdr:cNvPr id="363" name="フローチャート: 判断 362">
          <a:extLst>
            <a:ext uri="{FF2B5EF4-FFF2-40B4-BE49-F238E27FC236}">
              <a16:creationId xmlns:a16="http://schemas.microsoft.com/office/drawing/2014/main" id="{00000000-0008-0000-0700-00006B010000}"/>
            </a:ext>
          </a:extLst>
        </xdr:cNvPr>
        <xdr:cNvSpPr/>
      </xdr:nvSpPr>
      <xdr:spPr>
        <a:xfrm>
          <a:off x="7810500" y="977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98558</xdr:rowOff>
    </xdr:from>
    <xdr:ext cx="534377"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594111" y="9871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169280</xdr:rowOff>
    </xdr:from>
    <xdr:to>
      <xdr:col>36</xdr:col>
      <xdr:colOff>165100</xdr:colOff>
      <xdr:row>57</xdr:row>
      <xdr:rowOff>99430</xdr:rowOff>
    </xdr:to>
    <xdr:sp macro="" textlink="">
      <xdr:nvSpPr>
        <xdr:cNvPr id="365" name="フローチャート: 判断 364">
          <a:extLst>
            <a:ext uri="{FF2B5EF4-FFF2-40B4-BE49-F238E27FC236}">
              <a16:creationId xmlns:a16="http://schemas.microsoft.com/office/drawing/2014/main" id="{00000000-0008-0000-0700-00006D010000}"/>
            </a:ext>
          </a:extLst>
        </xdr:cNvPr>
        <xdr:cNvSpPr/>
      </xdr:nvSpPr>
      <xdr:spPr>
        <a:xfrm>
          <a:off x="6921500" y="977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90557</xdr:rowOff>
    </xdr:from>
    <xdr:ext cx="534377"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05111" y="9863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151438</xdr:rowOff>
    </xdr:from>
    <xdr:to>
      <xdr:col>55</xdr:col>
      <xdr:colOff>50800</xdr:colOff>
      <xdr:row>55</xdr:row>
      <xdr:rowOff>81588</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10426700" y="9409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2865</xdr:rowOff>
    </xdr:from>
    <xdr:ext cx="534377" cy="259045"/>
    <xdr:sp macro="" textlink="">
      <xdr:nvSpPr>
        <xdr:cNvPr id="373" name="農林水産業費該当値テキスト">
          <a:extLst>
            <a:ext uri="{FF2B5EF4-FFF2-40B4-BE49-F238E27FC236}">
              <a16:creationId xmlns:a16="http://schemas.microsoft.com/office/drawing/2014/main" id="{00000000-0008-0000-0700-000075010000}"/>
            </a:ext>
          </a:extLst>
        </xdr:cNvPr>
        <xdr:cNvSpPr txBox="1"/>
      </xdr:nvSpPr>
      <xdr:spPr>
        <a:xfrm>
          <a:off x="10528300" y="9261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68173</xdr:rowOff>
    </xdr:from>
    <xdr:to>
      <xdr:col>50</xdr:col>
      <xdr:colOff>165100</xdr:colOff>
      <xdr:row>55</xdr:row>
      <xdr:rowOff>169773</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9588500" y="9497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14850</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9372111" y="9273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35647</xdr:rowOff>
    </xdr:from>
    <xdr:to>
      <xdr:col>46</xdr:col>
      <xdr:colOff>38100</xdr:colOff>
      <xdr:row>55</xdr:row>
      <xdr:rowOff>137247</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8699500" y="9465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53</xdr:row>
      <xdr:rowOff>153774</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8483111" y="9240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30444</xdr:rowOff>
    </xdr:from>
    <xdr:to>
      <xdr:col>41</xdr:col>
      <xdr:colOff>101600</xdr:colOff>
      <xdr:row>55</xdr:row>
      <xdr:rowOff>132044</xdr:rowOff>
    </xdr:to>
    <xdr:sp macro="" textlink="">
      <xdr:nvSpPr>
        <xdr:cNvPr id="378" name="楕円 377">
          <a:extLst>
            <a:ext uri="{FF2B5EF4-FFF2-40B4-BE49-F238E27FC236}">
              <a16:creationId xmlns:a16="http://schemas.microsoft.com/office/drawing/2014/main" id="{00000000-0008-0000-0700-00007A010000}"/>
            </a:ext>
          </a:extLst>
        </xdr:cNvPr>
        <xdr:cNvSpPr/>
      </xdr:nvSpPr>
      <xdr:spPr>
        <a:xfrm>
          <a:off x="7810500" y="9460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53</xdr:row>
      <xdr:rowOff>148571</xdr:rowOff>
    </xdr:from>
    <xdr:ext cx="534377"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7594111" y="9235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147487</xdr:rowOff>
    </xdr:from>
    <xdr:to>
      <xdr:col>36</xdr:col>
      <xdr:colOff>165100</xdr:colOff>
      <xdr:row>56</xdr:row>
      <xdr:rowOff>77637</xdr:rowOff>
    </xdr:to>
    <xdr:sp macro="" textlink="">
      <xdr:nvSpPr>
        <xdr:cNvPr id="380" name="楕円 379">
          <a:extLst>
            <a:ext uri="{FF2B5EF4-FFF2-40B4-BE49-F238E27FC236}">
              <a16:creationId xmlns:a16="http://schemas.microsoft.com/office/drawing/2014/main" id="{00000000-0008-0000-0700-00007C010000}"/>
            </a:ext>
          </a:extLst>
        </xdr:cNvPr>
        <xdr:cNvSpPr/>
      </xdr:nvSpPr>
      <xdr:spPr>
        <a:xfrm>
          <a:off x="6921500" y="9577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94164</xdr:rowOff>
    </xdr:from>
    <xdr:ext cx="534377"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705111" y="93524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9" name="正方形/長方形 388">
          <a:extLst>
            <a:ext uri="{FF2B5EF4-FFF2-40B4-BE49-F238E27FC236}">
              <a16:creationId xmlns:a16="http://schemas.microsoft.com/office/drawing/2014/main" id="{00000000-0008-0000-0700-00008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a:extLst>
            <a:ext uri="{FF2B5EF4-FFF2-40B4-BE49-F238E27FC236}">
              <a16:creationId xmlns:a16="http://schemas.microsoft.com/office/drawing/2014/main" id="{00000000-0008-0000-07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72</xdr:row>
      <xdr:rowOff>73086</xdr:rowOff>
    </xdr:from>
    <xdr:to>
      <xdr:col>54</xdr:col>
      <xdr:colOff>189865</xdr:colOff>
      <xdr:row>78</xdr:row>
      <xdr:rowOff>121193</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10475595" y="12417486"/>
          <a:ext cx="1270" cy="10768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125020</xdr:rowOff>
    </xdr:from>
    <xdr:ext cx="469744" cy="259045"/>
    <xdr:sp macro="" textlink="">
      <xdr:nvSpPr>
        <xdr:cNvPr id="404" name="商工費最小値テキスト">
          <a:extLst>
            <a:ext uri="{FF2B5EF4-FFF2-40B4-BE49-F238E27FC236}">
              <a16:creationId xmlns:a16="http://schemas.microsoft.com/office/drawing/2014/main" id="{00000000-0008-0000-0700-000094010000}"/>
            </a:ext>
          </a:extLst>
        </xdr:cNvPr>
        <xdr:cNvSpPr txBox="1"/>
      </xdr:nvSpPr>
      <xdr:spPr>
        <a:xfrm>
          <a:off x="10528300" y="134981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121193</xdr:rowOff>
    </xdr:from>
    <xdr:to>
      <xdr:col>55</xdr:col>
      <xdr:colOff>88900</xdr:colOff>
      <xdr:row>78</xdr:row>
      <xdr:rowOff>121193</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34942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71</xdr:row>
      <xdr:rowOff>19763</xdr:rowOff>
    </xdr:from>
    <xdr:ext cx="599010" cy="259045"/>
    <xdr:sp macro="" textlink="">
      <xdr:nvSpPr>
        <xdr:cNvPr id="406" name="商工費最大値テキスト">
          <a:extLst>
            <a:ext uri="{FF2B5EF4-FFF2-40B4-BE49-F238E27FC236}">
              <a16:creationId xmlns:a16="http://schemas.microsoft.com/office/drawing/2014/main" id="{00000000-0008-0000-0700-000096010000}"/>
            </a:ext>
          </a:extLst>
        </xdr:cNvPr>
        <xdr:cNvSpPr txBox="1"/>
      </xdr:nvSpPr>
      <xdr:spPr>
        <a:xfrm>
          <a:off x="10528300" y="12192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239,570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72</xdr:row>
      <xdr:rowOff>73086</xdr:rowOff>
    </xdr:from>
    <xdr:to>
      <xdr:col>55</xdr:col>
      <xdr:colOff>88900</xdr:colOff>
      <xdr:row>72</xdr:row>
      <xdr:rowOff>73086</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10388600" y="12417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32620</xdr:rowOff>
    </xdr:from>
    <xdr:to>
      <xdr:col>55</xdr:col>
      <xdr:colOff>0</xdr:colOff>
      <xdr:row>78</xdr:row>
      <xdr:rowOff>92728</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9639300" y="13405720"/>
          <a:ext cx="838200" cy="6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146214</xdr:rowOff>
    </xdr:from>
    <xdr:ext cx="534377" cy="259045"/>
    <xdr:sp macro="" textlink="">
      <xdr:nvSpPr>
        <xdr:cNvPr id="409" name="商工費平均値テキスト">
          <a:extLst>
            <a:ext uri="{FF2B5EF4-FFF2-40B4-BE49-F238E27FC236}">
              <a16:creationId xmlns:a16="http://schemas.microsoft.com/office/drawing/2014/main" id="{00000000-0008-0000-0700-000099010000}"/>
            </a:ext>
          </a:extLst>
        </xdr:cNvPr>
        <xdr:cNvSpPr txBox="1"/>
      </xdr:nvSpPr>
      <xdr:spPr>
        <a:xfrm>
          <a:off x="10528300" y="131764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123337</xdr:rowOff>
    </xdr:from>
    <xdr:to>
      <xdr:col>55</xdr:col>
      <xdr:colOff>50800</xdr:colOff>
      <xdr:row>78</xdr:row>
      <xdr:rowOff>53487</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10426700" y="13324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92728</xdr:rowOff>
    </xdr:from>
    <xdr:to>
      <xdr:col>50</xdr:col>
      <xdr:colOff>114300</xdr:colOff>
      <xdr:row>78</xdr:row>
      <xdr:rowOff>112218</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8750300" y="13465828"/>
          <a:ext cx="889000" cy="19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119176</xdr:rowOff>
    </xdr:from>
    <xdr:to>
      <xdr:col>50</xdr:col>
      <xdr:colOff>165100</xdr:colOff>
      <xdr:row>78</xdr:row>
      <xdr:rowOff>49326</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9588500" y="1332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65853</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372111" y="13096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84968</xdr:rowOff>
    </xdr:from>
    <xdr:to>
      <xdr:col>45</xdr:col>
      <xdr:colOff>177800</xdr:colOff>
      <xdr:row>78</xdr:row>
      <xdr:rowOff>112218</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a:off x="7861300" y="13458068"/>
          <a:ext cx="889000" cy="27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112016</xdr:rowOff>
    </xdr:from>
    <xdr:to>
      <xdr:col>46</xdr:col>
      <xdr:colOff>38100</xdr:colOff>
      <xdr:row>78</xdr:row>
      <xdr:rowOff>42166</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8699500" y="13313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58693</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483111" y="1308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84968</xdr:rowOff>
    </xdr:from>
    <xdr:to>
      <xdr:col>41</xdr:col>
      <xdr:colOff>50800</xdr:colOff>
      <xdr:row>78</xdr:row>
      <xdr:rowOff>114444</xdr:rowOff>
    </xdr:to>
    <xdr:cxnSp macro="">
      <xdr:nvCxnSpPr>
        <xdr:cNvPr id="417" name="直線コネクタ 416">
          <a:extLst>
            <a:ext uri="{FF2B5EF4-FFF2-40B4-BE49-F238E27FC236}">
              <a16:creationId xmlns:a16="http://schemas.microsoft.com/office/drawing/2014/main" id="{00000000-0008-0000-0700-0000A1010000}"/>
            </a:ext>
          </a:extLst>
        </xdr:cNvPr>
        <xdr:cNvCxnSpPr/>
      </xdr:nvCxnSpPr>
      <xdr:spPr>
        <a:xfrm flipV="1">
          <a:off x="6972300" y="13458068"/>
          <a:ext cx="889000" cy="29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161348</xdr:rowOff>
    </xdr:from>
    <xdr:to>
      <xdr:col>41</xdr:col>
      <xdr:colOff>101600</xdr:colOff>
      <xdr:row>78</xdr:row>
      <xdr:rowOff>91498</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7810500" y="13362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108025</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594111" y="13138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1423</xdr:rowOff>
    </xdr:from>
    <xdr:to>
      <xdr:col>36</xdr:col>
      <xdr:colOff>165100</xdr:colOff>
      <xdr:row>78</xdr:row>
      <xdr:rowOff>103023</xdr:rowOff>
    </xdr:to>
    <xdr:sp macro="" textlink="">
      <xdr:nvSpPr>
        <xdr:cNvPr id="420" name="フローチャート: 判断 419">
          <a:extLst>
            <a:ext uri="{FF2B5EF4-FFF2-40B4-BE49-F238E27FC236}">
              <a16:creationId xmlns:a16="http://schemas.microsoft.com/office/drawing/2014/main" id="{00000000-0008-0000-0700-0000A4010000}"/>
            </a:ext>
          </a:extLst>
        </xdr:cNvPr>
        <xdr:cNvSpPr/>
      </xdr:nvSpPr>
      <xdr:spPr>
        <a:xfrm>
          <a:off x="6921500" y="13374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119550</xdr:rowOff>
    </xdr:from>
    <xdr:ext cx="534377"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05111" y="13149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153270</xdr:rowOff>
    </xdr:from>
    <xdr:to>
      <xdr:col>55</xdr:col>
      <xdr:colOff>50800</xdr:colOff>
      <xdr:row>78</xdr:row>
      <xdr:rowOff>83420</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10426700" y="13354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101764</xdr:rowOff>
    </xdr:from>
    <xdr:ext cx="534377" cy="259045"/>
    <xdr:sp macro="" textlink="">
      <xdr:nvSpPr>
        <xdr:cNvPr id="428" name="商工費該当値テキスト">
          <a:extLst>
            <a:ext uri="{FF2B5EF4-FFF2-40B4-BE49-F238E27FC236}">
              <a16:creationId xmlns:a16="http://schemas.microsoft.com/office/drawing/2014/main" id="{00000000-0008-0000-0700-0000AC010000}"/>
            </a:ext>
          </a:extLst>
        </xdr:cNvPr>
        <xdr:cNvSpPr txBox="1"/>
      </xdr:nvSpPr>
      <xdr:spPr>
        <a:xfrm>
          <a:off x="10528300" y="13303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41928</xdr:rowOff>
    </xdr:from>
    <xdr:to>
      <xdr:col>50</xdr:col>
      <xdr:colOff>165100</xdr:colOff>
      <xdr:row>78</xdr:row>
      <xdr:rowOff>143528</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9588500" y="13415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134655</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9372111" y="13507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61418</xdr:rowOff>
    </xdr:from>
    <xdr:to>
      <xdr:col>46</xdr:col>
      <xdr:colOff>38100</xdr:colOff>
      <xdr:row>78</xdr:row>
      <xdr:rowOff>163018</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8699500" y="13434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154145</xdr:rowOff>
    </xdr:from>
    <xdr:ext cx="469744"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8515428" y="13527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34168</xdr:rowOff>
    </xdr:from>
    <xdr:to>
      <xdr:col>41</xdr:col>
      <xdr:colOff>101600</xdr:colOff>
      <xdr:row>78</xdr:row>
      <xdr:rowOff>135768</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7810500" y="13407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126895</xdr:rowOff>
    </xdr:from>
    <xdr:ext cx="534377"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7594111" y="13499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63644</xdr:rowOff>
    </xdr:from>
    <xdr:to>
      <xdr:col>36</xdr:col>
      <xdr:colOff>165100</xdr:colOff>
      <xdr:row>78</xdr:row>
      <xdr:rowOff>165244</xdr:rowOff>
    </xdr:to>
    <xdr:sp macro="" textlink="">
      <xdr:nvSpPr>
        <xdr:cNvPr id="435" name="楕円 434">
          <a:extLst>
            <a:ext uri="{FF2B5EF4-FFF2-40B4-BE49-F238E27FC236}">
              <a16:creationId xmlns:a16="http://schemas.microsoft.com/office/drawing/2014/main" id="{00000000-0008-0000-0700-0000B3010000}"/>
            </a:ext>
          </a:extLst>
        </xdr:cNvPr>
        <xdr:cNvSpPr/>
      </xdr:nvSpPr>
      <xdr:spPr>
        <a:xfrm>
          <a:off x="6921500" y="13436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156371</xdr:rowOff>
    </xdr:from>
    <xdr:ext cx="469744"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737428" y="135294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97</xdr:row>
      <xdr:rowOff>54627</xdr:rowOff>
    </xdr:from>
    <xdr:ext cx="53129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72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95</xdr:row>
      <xdr:rowOff>111777</xdr:rowOff>
    </xdr:from>
    <xdr:ext cx="53129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72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3" name="土木費グラフ枠">
          <a:extLst>
            <a:ext uri="{FF2B5EF4-FFF2-40B4-BE49-F238E27FC236}">
              <a16:creationId xmlns:a16="http://schemas.microsoft.com/office/drawing/2014/main" id="{00000000-0008-0000-0700-0000CF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95847</xdr:rowOff>
    </xdr:from>
    <xdr:to>
      <xdr:col>54</xdr:col>
      <xdr:colOff>189865</xdr:colOff>
      <xdr:row>98</xdr:row>
      <xdr:rowOff>112173</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10475595" y="15526347"/>
          <a:ext cx="1270" cy="13879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116000</xdr:rowOff>
    </xdr:from>
    <xdr:ext cx="534377" cy="259045"/>
    <xdr:sp macro="" textlink="">
      <xdr:nvSpPr>
        <xdr:cNvPr id="465" name="土木費最小値テキスト">
          <a:extLst>
            <a:ext uri="{FF2B5EF4-FFF2-40B4-BE49-F238E27FC236}">
              <a16:creationId xmlns:a16="http://schemas.microsoft.com/office/drawing/2014/main" id="{00000000-0008-0000-0700-0000D1010000}"/>
            </a:ext>
          </a:extLst>
        </xdr:cNvPr>
        <xdr:cNvSpPr txBox="1"/>
      </xdr:nvSpPr>
      <xdr:spPr>
        <a:xfrm>
          <a:off x="10528300" y="16918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112173</xdr:rowOff>
    </xdr:from>
    <xdr:to>
      <xdr:col>55</xdr:col>
      <xdr:colOff>88900</xdr:colOff>
      <xdr:row>98</xdr:row>
      <xdr:rowOff>112173</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10388600" y="169142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42524</xdr:rowOff>
    </xdr:from>
    <xdr:ext cx="599010" cy="259045"/>
    <xdr:sp macro="" textlink="">
      <xdr:nvSpPr>
        <xdr:cNvPr id="467" name="土木費最大値テキスト">
          <a:extLst>
            <a:ext uri="{FF2B5EF4-FFF2-40B4-BE49-F238E27FC236}">
              <a16:creationId xmlns:a16="http://schemas.microsoft.com/office/drawing/2014/main" id="{00000000-0008-0000-0700-0000D3010000}"/>
            </a:ext>
          </a:extLst>
        </xdr:cNvPr>
        <xdr:cNvSpPr txBox="1"/>
      </xdr:nvSpPr>
      <xdr:spPr>
        <a:xfrm>
          <a:off x="10528300" y="15301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166,604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95847</xdr:rowOff>
    </xdr:from>
    <xdr:to>
      <xdr:col>55</xdr:col>
      <xdr:colOff>88900</xdr:colOff>
      <xdr:row>90</xdr:row>
      <xdr:rowOff>95847</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10388600" y="155263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92</xdr:row>
      <xdr:rowOff>130080</xdr:rowOff>
    </xdr:from>
    <xdr:to>
      <xdr:col>55</xdr:col>
      <xdr:colOff>0</xdr:colOff>
      <xdr:row>94</xdr:row>
      <xdr:rowOff>76454</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9639300" y="15903480"/>
          <a:ext cx="838200" cy="289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150680</xdr:rowOff>
    </xdr:from>
    <xdr:ext cx="534377" cy="259045"/>
    <xdr:sp macro="" textlink="">
      <xdr:nvSpPr>
        <xdr:cNvPr id="470" name="土木費平均値テキスト">
          <a:extLst>
            <a:ext uri="{FF2B5EF4-FFF2-40B4-BE49-F238E27FC236}">
              <a16:creationId xmlns:a16="http://schemas.microsoft.com/office/drawing/2014/main" id="{00000000-0008-0000-0700-0000D6010000}"/>
            </a:ext>
          </a:extLst>
        </xdr:cNvPr>
        <xdr:cNvSpPr txBox="1"/>
      </xdr:nvSpPr>
      <xdr:spPr>
        <a:xfrm>
          <a:off x="10528300" y="16438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803</xdr:rowOff>
    </xdr:from>
    <xdr:to>
      <xdr:col>55</xdr:col>
      <xdr:colOff>50800</xdr:colOff>
      <xdr:row>96</xdr:row>
      <xdr:rowOff>102403</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10426700" y="16460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76454</xdr:rowOff>
    </xdr:from>
    <xdr:to>
      <xdr:col>50</xdr:col>
      <xdr:colOff>114300</xdr:colOff>
      <xdr:row>95</xdr:row>
      <xdr:rowOff>18799</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flipV="1">
          <a:off x="8750300" y="16192754"/>
          <a:ext cx="889000" cy="113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156460</xdr:rowOff>
    </xdr:from>
    <xdr:to>
      <xdr:col>50</xdr:col>
      <xdr:colOff>165100</xdr:colOff>
      <xdr:row>96</xdr:row>
      <xdr:rowOff>86610</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9588500" y="16444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77737</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9372111" y="16536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18799</xdr:rowOff>
    </xdr:from>
    <xdr:to>
      <xdr:col>45</xdr:col>
      <xdr:colOff>177800</xdr:colOff>
      <xdr:row>95</xdr:row>
      <xdr:rowOff>150149</xdr:rowOff>
    </xdr:to>
    <xdr:cxnSp macro="">
      <xdr:nvCxnSpPr>
        <xdr:cNvPr id="475" name="直線コネクタ 474">
          <a:extLst>
            <a:ext uri="{FF2B5EF4-FFF2-40B4-BE49-F238E27FC236}">
              <a16:creationId xmlns:a16="http://schemas.microsoft.com/office/drawing/2014/main" id="{00000000-0008-0000-0700-0000DB010000}"/>
            </a:ext>
          </a:extLst>
        </xdr:cNvPr>
        <xdr:cNvCxnSpPr/>
      </xdr:nvCxnSpPr>
      <xdr:spPr>
        <a:xfrm flipV="1">
          <a:off x="7861300" y="16306549"/>
          <a:ext cx="889000" cy="131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35083</xdr:rowOff>
    </xdr:from>
    <xdr:to>
      <xdr:col>46</xdr:col>
      <xdr:colOff>38100</xdr:colOff>
      <xdr:row>96</xdr:row>
      <xdr:rowOff>136683</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8699500" y="16494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127810</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8483111" y="16587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48498</xdr:rowOff>
    </xdr:from>
    <xdr:to>
      <xdr:col>41</xdr:col>
      <xdr:colOff>50800</xdr:colOff>
      <xdr:row>95</xdr:row>
      <xdr:rowOff>150149</xdr:rowOff>
    </xdr:to>
    <xdr:cxnSp macro="">
      <xdr:nvCxnSpPr>
        <xdr:cNvPr id="478" name="直線コネクタ 477">
          <a:extLst>
            <a:ext uri="{FF2B5EF4-FFF2-40B4-BE49-F238E27FC236}">
              <a16:creationId xmlns:a16="http://schemas.microsoft.com/office/drawing/2014/main" id="{00000000-0008-0000-0700-0000DE010000}"/>
            </a:ext>
          </a:extLst>
        </xdr:cNvPr>
        <xdr:cNvCxnSpPr/>
      </xdr:nvCxnSpPr>
      <xdr:spPr>
        <a:xfrm>
          <a:off x="6972300" y="16336248"/>
          <a:ext cx="889000" cy="10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85213</xdr:rowOff>
    </xdr:from>
    <xdr:to>
      <xdr:col>41</xdr:col>
      <xdr:colOff>101600</xdr:colOff>
      <xdr:row>97</xdr:row>
      <xdr:rowOff>15363</xdr:rowOff>
    </xdr:to>
    <xdr:sp macro="" textlink="">
      <xdr:nvSpPr>
        <xdr:cNvPr id="479" name="フローチャート: 判断 478">
          <a:extLst>
            <a:ext uri="{FF2B5EF4-FFF2-40B4-BE49-F238E27FC236}">
              <a16:creationId xmlns:a16="http://schemas.microsoft.com/office/drawing/2014/main" id="{00000000-0008-0000-0700-0000DF010000}"/>
            </a:ext>
          </a:extLst>
        </xdr:cNvPr>
        <xdr:cNvSpPr/>
      </xdr:nvSpPr>
      <xdr:spPr>
        <a:xfrm>
          <a:off x="7810500" y="16544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6490</xdr:rowOff>
    </xdr:from>
    <xdr:ext cx="534377"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7594111" y="16637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75622</xdr:rowOff>
    </xdr:from>
    <xdr:to>
      <xdr:col>36</xdr:col>
      <xdr:colOff>165100</xdr:colOff>
      <xdr:row>97</xdr:row>
      <xdr:rowOff>5772</xdr:rowOff>
    </xdr:to>
    <xdr:sp macro="" textlink="">
      <xdr:nvSpPr>
        <xdr:cNvPr id="481" name="フローチャート: 判断 480">
          <a:extLst>
            <a:ext uri="{FF2B5EF4-FFF2-40B4-BE49-F238E27FC236}">
              <a16:creationId xmlns:a16="http://schemas.microsoft.com/office/drawing/2014/main" id="{00000000-0008-0000-0700-0000E1010000}"/>
            </a:ext>
          </a:extLst>
        </xdr:cNvPr>
        <xdr:cNvSpPr/>
      </xdr:nvSpPr>
      <xdr:spPr>
        <a:xfrm>
          <a:off x="6921500" y="1653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168349</xdr:rowOff>
    </xdr:from>
    <xdr:ext cx="534377"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6705111" y="1662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92</xdr:row>
      <xdr:rowOff>79280</xdr:rowOff>
    </xdr:from>
    <xdr:to>
      <xdr:col>55</xdr:col>
      <xdr:colOff>50800</xdr:colOff>
      <xdr:row>93</xdr:row>
      <xdr:rowOff>9430</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10426700" y="1585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91</xdr:row>
      <xdr:rowOff>102157</xdr:rowOff>
    </xdr:from>
    <xdr:ext cx="599010" cy="259045"/>
    <xdr:sp macro="" textlink="">
      <xdr:nvSpPr>
        <xdr:cNvPr id="489" name="土木費該当値テキスト">
          <a:extLst>
            <a:ext uri="{FF2B5EF4-FFF2-40B4-BE49-F238E27FC236}">
              <a16:creationId xmlns:a16="http://schemas.microsoft.com/office/drawing/2014/main" id="{00000000-0008-0000-0700-0000E9010000}"/>
            </a:ext>
          </a:extLst>
        </xdr:cNvPr>
        <xdr:cNvSpPr txBox="1"/>
      </xdr:nvSpPr>
      <xdr:spPr>
        <a:xfrm>
          <a:off x="10528300" y="15704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25654</xdr:rowOff>
    </xdr:from>
    <xdr:to>
      <xdr:col>50</xdr:col>
      <xdr:colOff>165100</xdr:colOff>
      <xdr:row>94</xdr:row>
      <xdr:rowOff>127254</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9588500" y="16141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92</xdr:row>
      <xdr:rowOff>143781</xdr:rowOff>
    </xdr:from>
    <xdr:ext cx="534377"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9372111" y="15917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94</xdr:row>
      <xdr:rowOff>139449</xdr:rowOff>
    </xdr:from>
    <xdr:to>
      <xdr:col>46</xdr:col>
      <xdr:colOff>38100</xdr:colOff>
      <xdr:row>95</xdr:row>
      <xdr:rowOff>69599</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8699500" y="16255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86126</xdr:rowOff>
    </xdr:from>
    <xdr:ext cx="534377"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8483111" y="16030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99349</xdr:rowOff>
    </xdr:from>
    <xdr:to>
      <xdr:col>41</xdr:col>
      <xdr:colOff>101600</xdr:colOff>
      <xdr:row>96</xdr:row>
      <xdr:rowOff>29499</xdr:rowOff>
    </xdr:to>
    <xdr:sp macro="" textlink="">
      <xdr:nvSpPr>
        <xdr:cNvPr id="494" name="楕円 493">
          <a:extLst>
            <a:ext uri="{FF2B5EF4-FFF2-40B4-BE49-F238E27FC236}">
              <a16:creationId xmlns:a16="http://schemas.microsoft.com/office/drawing/2014/main" id="{00000000-0008-0000-0700-0000EE010000}"/>
            </a:ext>
          </a:extLst>
        </xdr:cNvPr>
        <xdr:cNvSpPr/>
      </xdr:nvSpPr>
      <xdr:spPr>
        <a:xfrm>
          <a:off x="7810500" y="16387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46026</xdr:rowOff>
    </xdr:from>
    <xdr:ext cx="534377"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7594111" y="16162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169148</xdr:rowOff>
    </xdr:from>
    <xdr:to>
      <xdr:col>36</xdr:col>
      <xdr:colOff>165100</xdr:colOff>
      <xdr:row>95</xdr:row>
      <xdr:rowOff>99298</xdr:rowOff>
    </xdr:to>
    <xdr:sp macro="" textlink="">
      <xdr:nvSpPr>
        <xdr:cNvPr id="496" name="楕円 495">
          <a:extLst>
            <a:ext uri="{FF2B5EF4-FFF2-40B4-BE49-F238E27FC236}">
              <a16:creationId xmlns:a16="http://schemas.microsoft.com/office/drawing/2014/main" id="{00000000-0008-0000-0700-0000F0010000}"/>
            </a:ext>
          </a:extLst>
        </xdr:cNvPr>
        <xdr:cNvSpPr/>
      </xdr:nvSpPr>
      <xdr:spPr>
        <a:xfrm>
          <a:off x="6921500" y="1628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115825</xdr:rowOff>
    </xdr:from>
    <xdr:ext cx="534377"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6705111" y="16060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3" name="正方形/長方形 502">
          <a:extLst>
            <a:ext uri="{FF2B5EF4-FFF2-40B4-BE49-F238E27FC236}">
              <a16:creationId xmlns:a16="http://schemas.microsoft.com/office/drawing/2014/main" id="{00000000-0008-0000-0700-0000F7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4" name="正方形/長方形 503">
          <a:extLst>
            <a:ext uri="{FF2B5EF4-FFF2-40B4-BE49-F238E27FC236}">
              <a16:creationId xmlns:a16="http://schemas.microsoft.com/office/drawing/2014/main" id="{00000000-0008-0000-0700-0000F8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5" name="正方形/長方形 504">
          <a:extLst>
            <a:ext uri="{FF2B5EF4-FFF2-40B4-BE49-F238E27FC236}">
              <a16:creationId xmlns:a16="http://schemas.microsoft.com/office/drawing/2014/main" id="{00000000-0008-0000-0700-0000F9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0" name="消防費グラフ枠">
          <a:extLst>
            <a:ext uri="{FF2B5EF4-FFF2-40B4-BE49-F238E27FC236}">
              <a16:creationId xmlns:a16="http://schemas.microsoft.com/office/drawing/2014/main" id="{00000000-0008-0000-0700-000008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32848</xdr:rowOff>
    </xdr:from>
    <xdr:to>
      <xdr:col>85</xdr:col>
      <xdr:colOff>126364</xdr:colOff>
      <xdr:row>38</xdr:row>
      <xdr:rowOff>16104</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6317595" y="5347798"/>
          <a:ext cx="1269" cy="1183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19931</xdr:rowOff>
    </xdr:from>
    <xdr:ext cx="534377" cy="259045"/>
    <xdr:sp macro="" textlink="">
      <xdr:nvSpPr>
        <xdr:cNvPr id="522" name="消防費最小値テキスト">
          <a:extLst>
            <a:ext uri="{FF2B5EF4-FFF2-40B4-BE49-F238E27FC236}">
              <a16:creationId xmlns:a16="http://schemas.microsoft.com/office/drawing/2014/main" id="{00000000-0008-0000-0700-00000A020000}"/>
            </a:ext>
          </a:extLst>
        </xdr:cNvPr>
        <xdr:cNvSpPr txBox="1"/>
      </xdr:nvSpPr>
      <xdr:spPr>
        <a:xfrm>
          <a:off x="16370300" y="6535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16104</xdr:rowOff>
    </xdr:from>
    <xdr:to>
      <xdr:col>86</xdr:col>
      <xdr:colOff>25400</xdr:colOff>
      <xdr:row>38</xdr:row>
      <xdr:rowOff>16104</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6531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150975</xdr:rowOff>
    </xdr:from>
    <xdr:ext cx="534377" cy="259045"/>
    <xdr:sp macro="" textlink="">
      <xdr:nvSpPr>
        <xdr:cNvPr id="524" name="消防費最大値テキスト">
          <a:extLst>
            <a:ext uri="{FF2B5EF4-FFF2-40B4-BE49-F238E27FC236}">
              <a16:creationId xmlns:a16="http://schemas.microsoft.com/office/drawing/2014/main" id="{00000000-0008-0000-0700-00000C020000}"/>
            </a:ext>
          </a:extLst>
        </xdr:cNvPr>
        <xdr:cNvSpPr txBox="1"/>
      </xdr:nvSpPr>
      <xdr:spPr>
        <a:xfrm>
          <a:off x="16370300" y="5123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72,609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32848</xdr:rowOff>
    </xdr:from>
    <xdr:to>
      <xdr:col>86</xdr:col>
      <xdr:colOff>25400</xdr:colOff>
      <xdr:row>31</xdr:row>
      <xdr:rowOff>32848</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6230600" y="5347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94723</xdr:rowOff>
    </xdr:from>
    <xdr:to>
      <xdr:col>85</xdr:col>
      <xdr:colOff>127000</xdr:colOff>
      <xdr:row>37</xdr:row>
      <xdr:rowOff>25914</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5481300" y="6266923"/>
          <a:ext cx="838200" cy="102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35367</xdr:rowOff>
    </xdr:from>
    <xdr:ext cx="534377" cy="259045"/>
    <xdr:sp macro="" textlink="">
      <xdr:nvSpPr>
        <xdr:cNvPr id="527" name="消防費平均値テキスト">
          <a:extLst>
            <a:ext uri="{FF2B5EF4-FFF2-40B4-BE49-F238E27FC236}">
              <a16:creationId xmlns:a16="http://schemas.microsoft.com/office/drawing/2014/main" id="{00000000-0008-0000-0700-00000F020000}"/>
            </a:ext>
          </a:extLst>
        </xdr:cNvPr>
        <xdr:cNvSpPr txBox="1"/>
      </xdr:nvSpPr>
      <xdr:spPr>
        <a:xfrm>
          <a:off x="16370300" y="60361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12490</xdr:rowOff>
    </xdr:from>
    <xdr:to>
      <xdr:col>85</xdr:col>
      <xdr:colOff>177800</xdr:colOff>
      <xdr:row>36</xdr:row>
      <xdr:rowOff>114090</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6268700" y="618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166865</xdr:rowOff>
    </xdr:from>
    <xdr:to>
      <xdr:col>81</xdr:col>
      <xdr:colOff>50800</xdr:colOff>
      <xdr:row>37</xdr:row>
      <xdr:rowOff>25914</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a:off x="14592300" y="6167615"/>
          <a:ext cx="889000" cy="201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166967</xdr:rowOff>
    </xdr:from>
    <xdr:to>
      <xdr:col>81</xdr:col>
      <xdr:colOff>101600</xdr:colOff>
      <xdr:row>36</xdr:row>
      <xdr:rowOff>97117</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5430500" y="616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113644</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5214111" y="5942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166865</xdr:rowOff>
    </xdr:from>
    <xdr:to>
      <xdr:col>76</xdr:col>
      <xdr:colOff>114300</xdr:colOff>
      <xdr:row>36</xdr:row>
      <xdr:rowOff>134157</xdr:rowOff>
    </xdr:to>
    <xdr:cxnSp macro="">
      <xdr:nvCxnSpPr>
        <xdr:cNvPr id="532" name="直線コネクタ 531">
          <a:extLst>
            <a:ext uri="{FF2B5EF4-FFF2-40B4-BE49-F238E27FC236}">
              <a16:creationId xmlns:a16="http://schemas.microsoft.com/office/drawing/2014/main" id="{00000000-0008-0000-0700-000014020000}"/>
            </a:ext>
          </a:extLst>
        </xdr:cNvPr>
        <xdr:cNvCxnSpPr/>
      </xdr:nvCxnSpPr>
      <xdr:spPr>
        <a:xfrm flipV="1">
          <a:off x="13703300" y="6167615"/>
          <a:ext cx="889000" cy="138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156737</xdr:rowOff>
    </xdr:from>
    <xdr:to>
      <xdr:col>76</xdr:col>
      <xdr:colOff>165100</xdr:colOff>
      <xdr:row>36</xdr:row>
      <xdr:rowOff>86887</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4541500" y="6157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78014</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250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134157</xdr:rowOff>
    </xdr:from>
    <xdr:to>
      <xdr:col>71</xdr:col>
      <xdr:colOff>177800</xdr:colOff>
      <xdr:row>36</xdr:row>
      <xdr:rowOff>154673</xdr:rowOff>
    </xdr:to>
    <xdr:cxnSp macro="">
      <xdr:nvCxnSpPr>
        <xdr:cNvPr id="535" name="直線コネクタ 534">
          <a:extLst>
            <a:ext uri="{FF2B5EF4-FFF2-40B4-BE49-F238E27FC236}">
              <a16:creationId xmlns:a16="http://schemas.microsoft.com/office/drawing/2014/main" id="{00000000-0008-0000-0700-000017020000}"/>
            </a:ext>
          </a:extLst>
        </xdr:cNvPr>
        <xdr:cNvCxnSpPr/>
      </xdr:nvCxnSpPr>
      <xdr:spPr>
        <a:xfrm flipV="1">
          <a:off x="12814300" y="6306357"/>
          <a:ext cx="889000" cy="20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33388</xdr:rowOff>
    </xdr:from>
    <xdr:to>
      <xdr:col>72</xdr:col>
      <xdr:colOff>38100</xdr:colOff>
      <xdr:row>36</xdr:row>
      <xdr:rowOff>134988</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3652500" y="620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151515</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436111" y="5980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37274</xdr:rowOff>
    </xdr:from>
    <xdr:to>
      <xdr:col>67</xdr:col>
      <xdr:colOff>101600</xdr:colOff>
      <xdr:row>36</xdr:row>
      <xdr:rowOff>138874</xdr:rowOff>
    </xdr:to>
    <xdr:sp macro="" textlink="">
      <xdr:nvSpPr>
        <xdr:cNvPr id="538" name="フローチャート: 判断 537">
          <a:extLst>
            <a:ext uri="{FF2B5EF4-FFF2-40B4-BE49-F238E27FC236}">
              <a16:creationId xmlns:a16="http://schemas.microsoft.com/office/drawing/2014/main" id="{00000000-0008-0000-0700-00001A020000}"/>
            </a:ext>
          </a:extLst>
        </xdr:cNvPr>
        <xdr:cNvSpPr/>
      </xdr:nvSpPr>
      <xdr:spPr>
        <a:xfrm>
          <a:off x="127635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155401</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2547111" y="5984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43923</xdr:rowOff>
    </xdr:from>
    <xdr:to>
      <xdr:col>85</xdr:col>
      <xdr:colOff>177800</xdr:colOff>
      <xdr:row>36</xdr:row>
      <xdr:rowOff>145523</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6268700" y="6216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22350</xdr:rowOff>
    </xdr:from>
    <xdr:ext cx="534377" cy="259045"/>
    <xdr:sp macro="" textlink="">
      <xdr:nvSpPr>
        <xdr:cNvPr id="546" name="消防費該当値テキスト">
          <a:extLst>
            <a:ext uri="{FF2B5EF4-FFF2-40B4-BE49-F238E27FC236}">
              <a16:creationId xmlns:a16="http://schemas.microsoft.com/office/drawing/2014/main" id="{00000000-0008-0000-0700-000022020000}"/>
            </a:ext>
          </a:extLst>
        </xdr:cNvPr>
        <xdr:cNvSpPr txBox="1"/>
      </xdr:nvSpPr>
      <xdr:spPr>
        <a:xfrm>
          <a:off x="16370300" y="6194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146564</xdr:rowOff>
    </xdr:from>
    <xdr:to>
      <xdr:col>81</xdr:col>
      <xdr:colOff>101600</xdr:colOff>
      <xdr:row>37</xdr:row>
      <xdr:rowOff>76714</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5430500" y="6318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67841</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5214111" y="6411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116065</xdr:rowOff>
    </xdr:from>
    <xdr:to>
      <xdr:col>76</xdr:col>
      <xdr:colOff>165100</xdr:colOff>
      <xdr:row>36</xdr:row>
      <xdr:rowOff>46215</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4541500" y="6116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62742</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4325111" y="58920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83357</xdr:rowOff>
    </xdr:from>
    <xdr:to>
      <xdr:col>72</xdr:col>
      <xdr:colOff>38100</xdr:colOff>
      <xdr:row>37</xdr:row>
      <xdr:rowOff>13507</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3652500" y="6255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4634</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3436111" y="6348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103873</xdr:rowOff>
    </xdr:from>
    <xdr:to>
      <xdr:col>67</xdr:col>
      <xdr:colOff>101600</xdr:colOff>
      <xdr:row>37</xdr:row>
      <xdr:rowOff>34023</xdr:rowOff>
    </xdr:to>
    <xdr:sp macro="" textlink="">
      <xdr:nvSpPr>
        <xdr:cNvPr id="553" name="楕円 552">
          <a:extLst>
            <a:ext uri="{FF2B5EF4-FFF2-40B4-BE49-F238E27FC236}">
              <a16:creationId xmlns:a16="http://schemas.microsoft.com/office/drawing/2014/main" id="{00000000-0008-0000-0700-000029020000}"/>
            </a:ext>
          </a:extLst>
        </xdr:cNvPr>
        <xdr:cNvSpPr/>
      </xdr:nvSpPr>
      <xdr:spPr>
        <a:xfrm>
          <a:off x="12763500" y="6276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25150</xdr:rowOff>
    </xdr:from>
    <xdr:ext cx="534377"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547111" y="6368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1" name="正方形/長方形 560">
          <a:extLst>
            <a:ext uri="{FF2B5EF4-FFF2-40B4-BE49-F238E27FC236}">
              <a16:creationId xmlns:a16="http://schemas.microsoft.com/office/drawing/2014/main" id="{00000000-0008-0000-0700-00003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2" name="正方形/長方形 561">
          <a:extLst>
            <a:ext uri="{FF2B5EF4-FFF2-40B4-BE49-F238E27FC236}">
              <a16:creationId xmlns:a16="http://schemas.microsoft.com/office/drawing/2014/main" id="{00000000-0008-0000-0700-00003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44450</xdr:rowOff>
    </xdr:from>
    <xdr:to>
      <xdr:col>89</xdr:col>
      <xdr:colOff>177800</xdr:colOff>
      <xdr:row>59</xdr:row>
      <xdr:rowOff>44450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73677</xdr:rowOff>
    </xdr:from>
    <xdr:ext cx="53129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914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8" name="教育費グラフ枠">
          <a:extLst>
            <a:ext uri="{FF2B5EF4-FFF2-40B4-BE49-F238E27FC236}">
              <a16:creationId xmlns:a16="http://schemas.microsoft.com/office/drawing/2014/main" id="{00000000-0008-0000-0700-000042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62395</xdr:rowOff>
    </xdr:from>
    <xdr:to>
      <xdr:col>85</xdr:col>
      <xdr:colOff>126364</xdr:colOff>
      <xdr:row>59</xdr:row>
      <xdr:rowOff>72301</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6317595" y="8634895"/>
          <a:ext cx="1269" cy="15529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76128</xdr:rowOff>
    </xdr:from>
    <xdr:ext cx="534377" cy="259045"/>
    <xdr:sp macro="" textlink="">
      <xdr:nvSpPr>
        <xdr:cNvPr id="580" name="教育費最小値テキスト">
          <a:extLst>
            <a:ext uri="{FF2B5EF4-FFF2-40B4-BE49-F238E27FC236}">
              <a16:creationId xmlns:a16="http://schemas.microsoft.com/office/drawing/2014/main" id="{00000000-0008-0000-0700-000044020000}"/>
            </a:ext>
          </a:extLst>
        </xdr:cNvPr>
        <xdr:cNvSpPr txBox="1"/>
      </xdr:nvSpPr>
      <xdr:spPr>
        <a:xfrm>
          <a:off x="16370300" y="10191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72301</xdr:rowOff>
    </xdr:from>
    <xdr:to>
      <xdr:col>86</xdr:col>
      <xdr:colOff>25400</xdr:colOff>
      <xdr:row>59</xdr:row>
      <xdr:rowOff>72301</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6230600" y="10187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9072</xdr:rowOff>
    </xdr:from>
    <xdr:ext cx="599010" cy="259045"/>
    <xdr:sp macro="" textlink="">
      <xdr:nvSpPr>
        <xdr:cNvPr id="582" name="教育費最大値テキスト">
          <a:extLst>
            <a:ext uri="{FF2B5EF4-FFF2-40B4-BE49-F238E27FC236}">
              <a16:creationId xmlns:a16="http://schemas.microsoft.com/office/drawing/2014/main" id="{00000000-0008-0000-0700-000046020000}"/>
            </a:ext>
          </a:extLst>
        </xdr:cNvPr>
        <xdr:cNvSpPr txBox="1"/>
      </xdr:nvSpPr>
      <xdr:spPr>
        <a:xfrm>
          <a:off x="16370300" y="8410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150,087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62395</xdr:rowOff>
    </xdr:from>
    <xdr:to>
      <xdr:col>86</xdr:col>
      <xdr:colOff>25400</xdr:colOff>
      <xdr:row>50</xdr:row>
      <xdr:rowOff>62395</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6230600" y="8634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53</xdr:row>
      <xdr:rowOff>49873</xdr:rowOff>
    </xdr:from>
    <xdr:to>
      <xdr:col>85</xdr:col>
      <xdr:colOff>127000</xdr:colOff>
      <xdr:row>55</xdr:row>
      <xdr:rowOff>32182</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5481300" y="9136723"/>
          <a:ext cx="838200" cy="32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51160</xdr:rowOff>
    </xdr:from>
    <xdr:ext cx="534377" cy="259045"/>
    <xdr:sp macro="" textlink="">
      <xdr:nvSpPr>
        <xdr:cNvPr id="585" name="教育費平均値テキスト">
          <a:extLst>
            <a:ext uri="{FF2B5EF4-FFF2-40B4-BE49-F238E27FC236}">
              <a16:creationId xmlns:a16="http://schemas.microsoft.com/office/drawing/2014/main" id="{00000000-0008-0000-0700-000049020000}"/>
            </a:ext>
          </a:extLst>
        </xdr:cNvPr>
        <xdr:cNvSpPr txBox="1"/>
      </xdr:nvSpPr>
      <xdr:spPr>
        <a:xfrm>
          <a:off x="16370300" y="9652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72733</xdr:rowOff>
    </xdr:from>
    <xdr:to>
      <xdr:col>85</xdr:col>
      <xdr:colOff>177800</xdr:colOff>
      <xdr:row>57</xdr:row>
      <xdr:rowOff>2883</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6268700" y="967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32182</xdr:rowOff>
    </xdr:from>
    <xdr:to>
      <xdr:col>81</xdr:col>
      <xdr:colOff>50800</xdr:colOff>
      <xdr:row>56</xdr:row>
      <xdr:rowOff>55232</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4592300" y="9461932"/>
          <a:ext cx="889000" cy="194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53708</xdr:rowOff>
    </xdr:from>
    <xdr:to>
      <xdr:col>81</xdr:col>
      <xdr:colOff>101600</xdr:colOff>
      <xdr:row>56</xdr:row>
      <xdr:rowOff>155308</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5430500" y="9654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146435</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14111" y="9747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146647</xdr:rowOff>
    </xdr:from>
    <xdr:to>
      <xdr:col>76</xdr:col>
      <xdr:colOff>114300</xdr:colOff>
      <xdr:row>56</xdr:row>
      <xdr:rowOff>55232</xdr:rowOff>
    </xdr:to>
    <xdr:cxnSp macro="">
      <xdr:nvCxnSpPr>
        <xdr:cNvPr id="590" name="直線コネクタ 589">
          <a:extLst>
            <a:ext uri="{FF2B5EF4-FFF2-40B4-BE49-F238E27FC236}">
              <a16:creationId xmlns:a16="http://schemas.microsoft.com/office/drawing/2014/main" id="{00000000-0008-0000-0700-00004E020000}"/>
            </a:ext>
          </a:extLst>
        </xdr:cNvPr>
        <xdr:cNvCxnSpPr/>
      </xdr:nvCxnSpPr>
      <xdr:spPr>
        <a:xfrm>
          <a:off x="13703300" y="9576397"/>
          <a:ext cx="889000" cy="80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161074</xdr:rowOff>
    </xdr:from>
    <xdr:to>
      <xdr:col>76</xdr:col>
      <xdr:colOff>165100</xdr:colOff>
      <xdr:row>56</xdr:row>
      <xdr:rowOff>91224</xdr:rowOff>
    </xdr:to>
    <xdr:sp macro="" textlink="">
      <xdr:nvSpPr>
        <xdr:cNvPr id="591" name="フローチャート: 判断 590">
          <a:extLst>
            <a:ext uri="{FF2B5EF4-FFF2-40B4-BE49-F238E27FC236}">
              <a16:creationId xmlns:a16="http://schemas.microsoft.com/office/drawing/2014/main" id="{00000000-0008-0000-0700-00004F020000}"/>
            </a:ext>
          </a:extLst>
        </xdr:cNvPr>
        <xdr:cNvSpPr/>
      </xdr:nvSpPr>
      <xdr:spPr>
        <a:xfrm>
          <a:off x="14541500" y="9590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107751</xdr:rowOff>
    </xdr:from>
    <xdr:ext cx="534377"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325111" y="9366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146647</xdr:rowOff>
    </xdr:from>
    <xdr:to>
      <xdr:col>71</xdr:col>
      <xdr:colOff>177800</xdr:colOff>
      <xdr:row>58</xdr:row>
      <xdr:rowOff>41287</xdr:rowOff>
    </xdr:to>
    <xdr:cxnSp macro="">
      <xdr:nvCxnSpPr>
        <xdr:cNvPr id="593" name="直線コネクタ 592">
          <a:extLst>
            <a:ext uri="{FF2B5EF4-FFF2-40B4-BE49-F238E27FC236}">
              <a16:creationId xmlns:a16="http://schemas.microsoft.com/office/drawing/2014/main" id="{00000000-0008-0000-0700-000051020000}"/>
            </a:ext>
          </a:extLst>
        </xdr:cNvPr>
        <xdr:cNvCxnSpPr/>
      </xdr:nvCxnSpPr>
      <xdr:spPr>
        <a:xfrm flipV="1">
          <a:off x="12814300" y="9576397"/>
          <a:ext cx="889000" cy="408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42659</xdr:rowOff>
    </xdr:from>
    <xdr:to>
      <xdr:col>72</xdr:col>
      <xdr:colOff>38100</xdr:colOff>
      <xdr:row>56</xdr:row>
      <xdr:rowOff>144259</xdr:rowOff>
    </xdr:to>
    <xdr:sp macro="" textlink="">
      <xdr:nvSpPr>
        <xdr:cNvPr id="594" name="フローチャート: 判断 593">
          <a:extLst>
            <a:ext uri="{FF2B5EF4-FFF2-40B4-BE49-F238E27FC236}">
              <a16:creationId xmlns:a16="http://schemas.microsoft.com/office/drawing/2014/main" id="{00000000-0008-0000-0700-000052020000}"/>
            </a:ext>
          </a:extLst>
        </xdr:cNvPr>
        <xdr:cNvSpPr/>
      </xdr:nvSpPr>
      <xdr:spPr>
        <a:xfrm>
          <a:off x="13652500" y="9643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135386</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436111" y="9736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128918</xdr:rowOff>
    </xdr:from>
    <xdr:to>
      <xdr:col>67</xdr:col>
      <xdr:colOff>101600</xdr:colOff>
      <xdr:row>57</xdr:row>
      <xdr:rowOff>59068</xdr:rowOff>
    </xdr:to>
    <xdr:sp macro="" textlink="">
      <xdr:nvSpPr>
        <xdr:cNvPr id="596" name="フローチャート: 判断 595">
          <a:extLst>
            <a:ext uri="{FF2B5EF4-FFF2-40B4-BE49-F238E27FC236}">
              <a16:creationId xmlns:a16="http://schemas.microsoft.com/office/drawing/2014/main" id="{00000000-0008-0000-0700-000054020000}"/>
            </a:ext>
          </a:extLst>
        </xdr:cNvPr>
        <xdr:cNvSpPr/>
      </xdr:nvSpPr>
      <xdr:spPr>
        <a:xfrm>
          <a:off x="12763500" y="9730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75595</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2547111" y="9505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52</xdr:row>
      <xdr:rowOff>170523</xdr:rowOff>
    </xdr:from>
    <xdr:to>
      <xdr:col>85</xdr:col>
      <xdr:colOff>177800</xdr:colOff>
      <xdr:row>53</xdr:row>
      <xdr:rowOff>100673</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6268700" y="9085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52</xdr:row>
      <xdr:rowOff>21950</xdr:rowOff>
    </xdr:from>
    <xdr:ext cx="599010" cy="259045"/>
    <xdr:sp macro="" textlink="">
      <xdr:nvSpPr>
        <xdr:cNvPr id="604" name="教育費該当値テキスト">
          <a:extLst>
            <a:ext uri="{FF2B5EF4-FFF2-40B4-BE49-F238E27FC236}">
              <a16:creationId xmlns:a16="http://schemas.microsoft.com/office/drawing/2014/main" id="{00000000-0008-0000-0700-00005C020000}"/>
            </a:ext>
          </a:extLst>
        </xdr:cNvPr>
        <xdr:cNvSpPr txBox="1"/>
      </xdr:nvSpPr>
      <xdr:spPr>
        <a:xfrm>
          <a:off x="16370300" y="8937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152832</xdr:rowOff>
    </xdr:from>
    <xdr:to>
      <xdr:col>81</xdr:col>
      <xdr:colOff>101600</xdr:colOff>
      <xdr:row>55</xdr:row>
      <xdr:rowOff>82982</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5430500" y="9411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53</xdr:row>
      <xdr:rowOff>99509</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5214111" y="9186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4432</xdr:rowOff>
    </xdr:from>
    <xdr:to>
      <xdr:col>76</xdr:col>
      <xdr:colOff>165100</xdr:colOff>
      <xdr:row>56</xdr:row>
      <xdr:rowOff>106032</xdr:rowOff>
    </xdr:to>
    <xdr:sp macro="" textlink="">
      <xdr:nvSpPr>
        <xdr:cNvPr id="607" name="楕円 606">
          <a:extLst>
            <a:ext uri="{FF2B5EF4-FFF2-40B4-BE49-F238E27FC236}">
              <a16:creationId xmlns:a16="http://schemas.microsoft.com/office/drawing/2014/main" id="{00000000-0008-0000-0700-00005F020000}"/>
            </a:ext>
          </a:extLst>
        </xdr:cNvPr>
        <xdr:cNvSpPr/>
      </xdr:nvSpPr>
      <xdr:spPr>
        <a:xfrm>
          <a:off x="14541500" y="9605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97159</xdr:rowOff>
    </xdr:from>
    <xdr:ext cx="534377" cy="259045"/>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4325111" y="9698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55</xdr:row>
      <xdr:rowOff>95847</xdr:rowOff>
    </xdr:from>
    <xdr:to>
      <xdr:col>72</xdr:col>
      <xdr:colOff>38100</xdr:colOff>
      <xdr:row>56</xdr:row>
      <xdr:rowOff>25997</xdr:rowOff>
    </xdr:to>
    <xdr:sp macro="" textlink="">
      <xdr:nvSpPr>
        <xdr:cNvPr id="609" name="楕円 608">
          <a:extLst>
            <a:ext uri="{FF2B5EF4-FFF2-40B4-BE49-F238E27FC236}">
              <a16:creationId xmlns:a16="http://schemas.microsoft.com/office/drawing/2014/main" id="{00000000-0008-0000-0700-000061020000}"/>
            </a:ext>
          </a:extLst>
        </xdr:cNvPr>
        <xdr:cNvSpPr/>
      </xdr:nvSpPr>
      <xdr:spPr>
        <a:xfrm>
          <a:off x="13652500" y="9525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42524</xdr:rowOff>
    </xdr:from>
    <xdr:ext cx="534377"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3436111" y="9300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161937</xdr:rowOff>
    </xdr:from>
    <xdr:to>
      <xdr:col>67</xdr:col>
      <xdr:colOff>101600</xdr:colOff>
      <xdr:row>58</xdr:row>
      <xdr:rowOff>92087</xdr:rowOff>
    </xdr:to>
    <xdr:sp macro="" textlink="">
      <xdr:nvSpPr>
        <xdr:cNvPr id="611" name="楕円 610">
          <a:extLst>
            <a:ext uri="{FF2B5EF4-FFF2-40B4-BE49-F238E27FC236}">
              <a16:creationId xmlns:a16="http://schemas.microsoft.com/office/drawing/2014/main" id="{00000000-0008-0000-0700-000063020000}"/>
            </a:ext>
          </a:extLst>
        </xdr:cNvPr>
        <xdr:cNvSpPr/>
      </xdr:nvSpPr>
      <xdr:spPr>
        <a:xfrm>
          <a:off x="12763500" y="993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83214</xdr:rowOff>
    </xdr:from>
    <xdr:ext cx="534377" cy="25904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2547111" y="10027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8" name="正方形/長方形 617">
          <a:extLst>
            <a:ext uri="{FF2B5EF4-FFF2-40B4-BE49-F238E27FC236}">
              <a16:creationId xmlns:a16="http://schemas.microsoft.com/office/drawing/2014/main" id="{00000000-0008-0000-0700-00006A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9" name="正方形/長方形 618">
          <a:extLst>
            <a:ext uri="{FF2B5EF4-FFF2-40B4-BE49-F238E27FC236}">
              <a16:creationId xmlns:a16="http://schemas.microsoft.com/office/drawing/2014/main" id="{00000000-0008-0000-0700-00006B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0" name="正方形/長方形 619">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5" name="災害復旧費グラフ枠">
          <a:extLst>
            <a:ext uri="{FF2B5EF4-FFF2-40B4-BE49-F238E27FC236}">
              <a16:creationId xmlns:a16="http://schemas.microsoft.com/office/drawing/2014/main" id="{00000000-0008-0000-0700-00007B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124130</xdr:rowOff>
    </xdr:from>
    <xdr:to>
      <xdr:col>85</xdr:col>
      <xdr:colOff>126364</xdr:colOff>
      <xdr:row>79</xdr:row>
      <xdr:rowOff>44450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6317595" y="12468530"/>
          <a:ext cx="1269" cy="1120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7" name="災害復旧費最小値テキスト">
          <a:extLst>
            <a:ext uri="{FF2B5EF4-FFF2-40B4-BE49-F238E27FC236}">
              <a16:creationId xmlns:a16="http://schemas.microsoft.com/office/drawing/2014/main" id="{00000000-0008-0000-0700-00007D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71</xdr:row>
      <xdr:rowOff>70807</xdr:rowOff>
    </xdr:from>
    <xdr:ext cx="534377" cy="259045"/>
    <xdr:sp macro="" textlink="">
      <xdr:nvSpPr>
        <xdr:cNvPr id="639" name="災害復旧費最大値テキスト">
          <a:extLst>
            <a:ext uri="{FF2B5EF4-FFF2-40B4-BE49-F238E27FC236}">
              <a16:creationId xmlns:a16="http://schemas.microsoft.com/office/drawing/2014/main" id="{00000000-0008-0000-0700-00007F020000}"/>
            </a:ext>
          </a:extLst>
        </xdr:cNvPr>
        <xdr:cNvSpPr txBox="1"/>
      </xdr:nvSpPr>
      <xdr:spPr>
        <a:xfrm>
          <a:off x="16370300" y="12243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88,226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72</xdr:row>
      <xdr:rowOff>124130</xdr:rowOff>
    </xdr:from>
    <xdr:to>
      <xdr:col>86</xdr:col>
      <xdr:colOff>25400</xdr:colOff>
      <xdr:row>72</xdr:row>
      <xdr:rowOff>124130</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6230600" y="124685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72</xdr:row>
      <xdr:rowOff>2172</xdr:rowOff>
    </xdr:from>
    <xdr:to>
      <xdr:col>85</xdr:col>
      <xdr:colOff>127000</xdr:colOff>
      <xdr:row>72</xdr:row>
      <xdr:rowOff>124130</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5481300" y="12346572"/>
          <a:ext cx="838200" cy="121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31170</xdr:rowOff>
    </xdr:from>
    <xdr:ext cx="469744" cy="259045"/>
    <xdr:sp macro="" textlink="">
      <xdr:nvSpPr>
        <xdr:cNvPr id="642" name="災害復旧費平均値テキスト">
          <a:extLst>
            <a:ext uri="{FF2B5EF4-FFF2-40B4-BE49-F238E27FC236}">
              <a16:creationId xmlns:a16="http://schemas.microsoft.com/office/drawing/2014/main" id="{00000000-0008-0000-0700-000082020000}"/>
            </a:ext>
          </a:extLst>
        </xdr:cNvPr>
        <xdr:cNvSpPr txBox="1"/>
      </xdr:nvSpPr>
      <xdr:spPr>
        <a:xfrm>
          <a:off x="16370300" y="134042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52743</xdr:rowOff>
    </xdr:from>
    <xdr:to>
      <xdr:col>85</xdr:col>
      <xdr:colOff>177800</xdr:colOff>
      <xdr:row>78</xdr:row>
      <xdr:rowOff>154343</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6268700" y="13425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70</xdr:row>
      <xdr:rowOff>137541</xdr:rowOff>
    </xdr:from>
    <xdr:to>
      <xdr:col>81</xdr:col>
      <xdr:colOff>50800</xdr:colOff>
      <xdr:row>72</xdr:row>
      <xdr:rowOff>2172</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4592300" y="12139041"/>
          <a:ext cx="889000" cy="207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37288</xdr:rowOff>
    </xdr:from>
    <xdr:to>
      <xdr:col>81</xdr:col>
      <xdr:colOff>101600</xdr:colOff>
      <xdr:row>78</xdr:row>
      <xdr:rowOff>138888</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5430500" y="13410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130015</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14111" y="13503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70</xdr:row>
      <xdr:rowOff>137541</xdr:rowOff>
    </xdr:from>
    <xdr:to>
      <xdr:col>76</xdr:col>
      <xdr:colOff>114300</xdr:colOff>
      <xdr:row>72</xdr:row>
      <xdr:rowOff>106121</xdr:rowOff>
    </xdr:to>
    <xdr:cxnSp macro="">
      <xdr:nvCxnSpPr>
        <xdr:cNvPr id="647" name="直線コネクタ 646">
          <a:extLst>
            <a:ext uri="{FF2B5EF4-FFF2-40B4-BE49-F238E27FC236}">
              <a16:creationId xmlns:a16="http://schemas.microsoft.com/office/drawing/2014/main" id="{00000000-0008-0000-0700-000087020000}"/>
            </a:ext>
          </a:extLst>
        </xdr:cNvPr>
        <xdr:cNvCxnSpPr/>
      </xdr:nvCxnSpPr>
      <xdr:spPr>
        <a:xfrm flipV="1">
          <a:off x="13703300" y="12139041"/>
          <a:ext cx="889000" cy="31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48133</xdr:rowOff>
    </xdr:from>
    <xdr:to>
      <xdr:col>76</xdr:col>
      <xdr:colOff>165100</xdr:colOff>
      <xdr:row>78</xdr:row>
      <xdr:rowOff>149733</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4541500" y="13421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140860</xdr:rowOff>
    </xdr:from>
    <xdr:ext cx="469744"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357428" y="13513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72</xdr:row>
      <xdr:rowOff>106121</xdr:rowOff>
    </xdr:from>
    <xdr:to>
      <xdr:col>71</xdr:col>
      <xdr:colOff>177800</xdr:colOff>
      <xdr:row>76</xdr:row>
      <xdr:rowOff>48388</xdr:rowOff>
    </xdr:to>
    <xdr:cxnSp macro="">
      <xdr:nvCxnSpPr>
        <xdr:cNvPr id="650" name="直線コネクタ 649">
          <a:extLst>
            <a:ext uri="{FF2B5EF4-FFF2-40B4-BE49-F238E27FC236}">
              <a16:creationId xmlns:a16="http://schemas.microsoft.com/office/drawing/2014/main" id="{00000000-0008-0000-0700-00008A020000}"/>
            </a:ext>
          </a:extLst>
        </xdr:cNvPr>
        <xdr:cNvCxnSpPr/>
      </xdr:nvCxnSpPr>
      <xdr:spPr>
        <a:xfrm flipV="1">
          <a:off x="12814300" y="12450521"/>
          <a:ext cx="889000" cy="62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36615</xdr:rowOff>
    </xdr:from>
    <xdr:to>
      <xdr:col>72</xdr:col>
      <xdr:colOff>38100</xdr:colOff>
      <xdr:row>78</xdr:row>
      <xdr:rowOff>138215</xdr:rowOff>
    </xdr:to>
    <xdr:sp macro="" textlink="">
      <xdr:nvSpPr>
        <xdr:cNvPr id="651" name="フローチャート: 判断 650">
          <a:extLst>
            <a:ext uri="{FF2B5EF4-FFF2-40B4-BE49-F238E27FC236}">
              <a16:creationId xmlns:a16="http://schemas.microsoft.com/office/drawing/2014/main" id="{00000000-0008-0000-0700-00008B020000}"/>
            </a:ext>
          </a:extLst>
        </xdr:cNvPr>
        <xdr:cNvSpPr/>
      </xdr:nvSpPr>
      <xdr:spPr>
        <a:xfrm>
          <a:off x="13652500" y="13409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129342</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36111" y="1350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49403</xdr:rowOff>
    </xdr:from>
    <xdr:to>
      <xdr:col>67</xdr:col>
      <xdr:colOff>101600</xdr:colOff>
      <xdr:row>78</xdr:row>
      <xdr:rowOff>151003</xdr:rowOff>
    </xdr:to>
    <xdr:sp macro="" textlink="">
      <xdr:nvSpPr>
        <xdr:cNvPr id="653" name="フローチャート: 判断 652">
          <a:extLst>
            <a:ext uri="{FF2B5EF4-FFF2-40B4-BE49-F238E27FC236}">
              <a16:creationId xmlns:a16="http://schemas.microsoft.com/office/drawing/2014/main" id="{00000000-0008-0000-0700-00008D020000}"/>
            </a:ext>
          </a:extLst>
        </xdr:cNvPr>
        <xdr:cNvSpPr/>
      </xdr:nvSpPr>
      <xdr:spPr>
        <a:xfrm>
          <a:off x="12763500" y="13422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142130</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79428" y="13515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73330</xdr:rowOff>
    </xdr:from>
    <xdr:to>
      <xdr:col>85</xdr:col>
      <xdr:colOff>177800</xdr:colOff>
      <xdr:row>73</xdr:row>
      <xdr:rowOff>3480</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6268700" y="12417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72</xdr:row>
      <xdr:rowOff>26357</xdr:rowOff>
    </xdr:from>
    <xdr:ext cx="534377" cy="259045"/>
    <xdr:sp macro="" textlink="">
      <xdr:nvSpPr>
        <xdr:cNvPr id="661" name="災害復旧費該当値テキスト">
          <a:extLst>
            <a:ext uri="{FF2B5EF4-FFF2-40B4-BE49-F238E27FC236}">
              <a16:creationId xmlns:a16="http://schemas.microsoft.com/office/drawing/2014/main" id="{00000000-0008-0000-0700-000095020000}"/>
            </a:ext>
          </a:extLst>
        </xdr:cNvPr>
        <xdr:cNvSpPr txBox="1"/>
      </xdr:nvSpPr>
      <xdr:spPr>
        <a:xfrm>
          <a:off x="16370300" y="12370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71</xdr:row>
      <xdr:rowOff>122822</xdr:rowOff>
    </xdr:from>
    <xdr:to>
      <xdr:col>81</xdr:col>
      <xdr:colOff>101600</xdr:colOff>
      <xdr:row>72</xdr:row>
      <xdr:rowOff>52972</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5430500" y="12295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70</xdr:row>
      <xdr:rowOff>69499</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5214111" y="12070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70</xdr:row>
      <xdr:rowOff>86741</xdr:rowOff>
    </xdr:from>
    <xdr:to>
      <xdr:col>76</xdr:col>
      <xdr:colOff>165100</xdr:colOff>
      <xdr:row>71</xdr:row>
      <xdr:rowOff>16891</xdr:rowOff>
    </xdr:to>
    <xdr:sp macro="" textlink="">
      <xdr:nvSpPr>
        <xdr:cNvPr id="664" name="楕円 663">
          <a:extLst>
            <a:ext uri="{FF2B5EF4-FFF2-40B4-BE49-F238E27FC236}">
              <a16:creationId xmlns:a16="http://schemas.microsoft.com/office/drawing/2014/main" id="{00000000-0008-0000-0700-000098020000}"/>
            </a:ext>
          </a:extLst>
        </xdr:cNvPr>
        <xdr:cNvSpPr/>
      </xdr:nvSpPr>
      <xdr:spPr>
        <a:xfrm>
          <a:off x="14541500" y="12088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69</xdr:row>
      <xdr:rowOff>33418</xdr:rowOff>
    </xdr:from>
    <xdr:ext cx="599010" cy="25904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4292795" y="11863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72</xdr:row>
      <xdr:rowOff>55321</xdr:rowOff>
    </xdr:from>
    <xdr:to>
      <xdr:col>72</xdr:col>
      <xdr:colOff>38100</xdr:colOff>
      <xdr:row>72</xdr:row>
      <xdr:rowOff>156921</xdr:rowOff>
    </xdr:to>
    <xdr:sp macro="" textlink="">
      <xdr:nvSpPr>
        <xdr:cNvPr id="666" name="楕円 665">
          <a:extLst>
            <a:ext uri="{FF2B5EF4-FFF2-40B4-BE49-F238E27FC236}">
              <a16:creationId xmlns:a16="http://schemas.microsoft.com/office/drawing/2014/main" id="{00000000-0008-0000-0700-00009A020000}"/>
            </a:ext>
          </a:extLst>
        </xdr:cNvPr>
        <xdr:cNvSpPr/>
      </xdr:nvSpPr>
      <xdr:spPr>
        <a:xfrm>
          <a:off x="13652500" y="12399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71</xdr:row>
      <xdr:rowOff>1998</xdr:rowOff>
    </xdr:from>
    <xdr:ext cx="534377"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3436111" y="12174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169038</xdr:rowOff>
    </xdr:from>
    <xdr:to>
      <xdr:col>67</xdr:col>
      <xdr:colOff>101600</xdr:colOff>
      <xdr:row>76</xdr:row>
      <xdr:rowOff>99188</xdr:rowOff>
    </xdr:to>
    <xdr:sp macro="" textlink="">
      <xdr:nvSpPr>
        <xdr:cNvPr id="668" name="楕円 667">
          <a:extLst>
            <a:ext uri="{FF2B5EF4-FFF2-40B4-BE49-F238E27FC236}">
              <a16:creationId xmlns:a16="http://schemas.microsoft.com/office/drawing/2014/main" id="{00000000-0008-0000-0700-00009C020000}"/>
            </a:ext>
          </a:extLst>
        </xdr:cNvPr>
        <xdr:cNvSpPr/>
      </xdr:nvSpPr>
      <xdr:spPr>
        <a:xfrm>
          <a:off x="12763500" y="13027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115714</xdr:rowOff>
    </xdr:from>
    <xdr:ext cx="534377" cy="25904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547111" y="12803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7" name="正方形/長方形 676">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4" name="公債費グラフ枠">
          <a:extLst>
            <a:ext uri="{FF2B5EF4-FFF2-40B4-BE49-F238E27FC236}">
              <a16:creationId xmlns:a16="http://schemas.microsoft.com/office/drawing/2014/main" id="{00000000-0008-0000-0700-0000B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109120</xdr:rowOff>
    </xdr:from>
    <xdr:to>
      <xdr:col>85</xdr:col>
      <xdr:colOff>126364</xdr:colOff>
      <xdr:row>98</xdr:row>
      <xdr:rowOff>166325</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6317595" y="15368170"/>
          <a:ext cx="1269" cy="16002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170152</xdr:rowOff>
    </xdr:from>
    <xdr:ext cx="534377" cy="259045"/>
    <xdr:sp macro="" textlink="">
      <xdr:nvSpPr>
        <xdr:cNvPr id="696" name="公債費最小値テキスト">
          <a:extLst>
            <a:ext uri="{FF2B5EF4-FFF2-40B4-BE49-F238E27FC236}">
              <a16:creationId xmlns:a16="http://schemas.microsoft.com/office/drawing/2014/main" id="{00000000-0008-0000-0700-0000B8020000}"/>
            </a:ext>
          </a:extLst>
        </xdr:cNvPr>
        <xdr:cNvSpPr txBox="1"/>
      </xdr:nvSpPr>
      <xdr:spPr>
        <a:xfrm>
          <a:off x="16370300" y="16972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166325</xdr:rowOff>
    </xdr:from>
    <xdr:to>
      <xdr:col>86</xdr:col>
      <xdr:colOff>25400</xdr:colOff>
      <xdr:row>98</xdr:row>
      <xdr:rowOff>166325</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6230600" y="16968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55797</xdr:rowOff>
    </xdr:from>
    <xdr:ext cx="599010" cy="259045"/>
    <xdr:sp macro="" textlink="">
      <xdr:nvSpPr>
        <xdr:cNvPr id="698" name="公債費最大値テキスト">
          <a:extLst>
            <a:ext uri="{FF2B5EF4-FFF2-40B4-BE49-F238E27FC236}">
              <a16:creationId xmlns:a16="http://schemas.microsoft.com/office/drawing/2014/main" id="{00000000-0008-0000-0700-0000BA020000}"/>
            </a:ext>
          </a:extLst>
        </xdr:cNvPr>
        <xdr:cNvSpPr txBox="1"/>
      </xdr:nvSpPr>
      <xdr:spPr>
        <a:xfrm>
          <a:off x="16370300" y="15143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521,864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109120</xdr:rowOff>
    </xdr:from>
    <xdr:to>
      <xdr:col>86</xdr:col>
      <xdr:colOff>25400</xdr:colOff>
      <xdr:row>89</xdr:row>
      <xdr:rowOff>109120</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a:off x="16230600" y="15368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109003</xdr:rowOff>
    </xdr:from>
    <xdr:to>
      <xdr:col>85</xdr:col>
      <xdr:colOff>127000</xdr:colOff>
      <xdr:row>97</xdr:row>
      <xdr:rowOff>121507</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flipV="1">
          <a:off x="15481300" y="16739653"/>
          <a:ext cx="838200" cy="12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116127</xdr:rowOff>
    </xdr:from>
    <xdr:ext cx="534377" cy="259045"/>
    <xdr:sp macro="" textlink="">
      <xdr:nvSpPr>
        <xdr:cNvPr id="701" name="公債費平均値テキスト">
          <a:extLst>
            <a:ext uri="{FF2B5EF4-FFF2-40B4-BE49-F238E27FC236}">
              <a16:creationId xmlns:a16="http://schemas.microsoft.com/office/drawing/2014/main" id="{00000000-0008-0000-0700-0000BD020000}"/>
            </a:ext>
          </a:extLst>
        </xdr:cNvPr>
        <xdr:cNvSpPr txBox="1"/>
      </xdr:nvSpPr>
      <xdr:spPr>
        <a:xfrm>
          <a:off x="16370300" y="167467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137700</xdr:rowOff>
    </xdr:from>
    <xdr:to>
      <xdr:col>85</xdr:col>
      <xdr:colOff>177800</xdr:colOff>
      <xdr:row>98</xdr:row>
      <xdr:rowOff>67850</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6268700" y="16768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121507</xdr:rowOff>
    </xdr:from>
    <xdr:to>
      <xdr:col>81</xdr:col>
      <xdr:colOff>50800</xdr:colOff>
      <xdr:row>97</xdr:row>
      <xdr:rowOff>144360</xdr:rowOff>
    </xdr:to>
    <xdr:cxnSp macro="">
      <xdr:nvCxnSpPr>
        <xdr:cNvPr id="703" name="直線コネクタ 702">
          <a:extLst>
            <a:ext uri="{FF2B5EF4-FFF2-40B4-BE49-F238E27FC236}">
              <a16:creationId xmlns:a16="http://schemas.microsoft.com/office/drawing/2014/main" id="{00000000-0008-0000-0700-0000BF020000}"/>
            </a:ext>
          </a:extLst>
        </xdr:cNvPr>
        <xdr:cNvCxnSpPr/>
      </xdr:nvCxnSpPr>
      <xdr:spPr>
        <a:xfrm flipV="1">
          <a:off x="14592300" y="16752157"/>
          <a:ext cx="889000" cy="22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145941</xdr:rowOff>
    </xdr:from>
    <xdr:to>
      <xdr:col>81</xdr:col>
      <xdr:colOff>101600</xdr:colOff>
      <xdr:row>98</xdr:row>
      <xdr:rowOff>76091</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5430500" y="16776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67218</xdr:rowOff>
    </xdr:from>
    <xdr:ext cx="534377"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14111" y="16869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144360</xdr:rowOff>
    </xdr:from>
    <xdr:to>
      <xdr:col>76</xdr:col>
      <xdr:colOff>114300</xdr:colOff>
      <xdr:row>97</xdr:row>
      <xdr:rowOff>163830</xdr:rowOff>
    </xdr:to>
    <xdr:cxnSp macro="">
      <xdr:nvCxnSpPr>
        <xdr:cNvPr id="706" name="直線コネクタ 705">
          <a:extLst>
            <a:ext uri="{FF2B5EF4-FFF2-40B4-BE49-F238E27FC236}">
              <a16:creationId xmlns:a16="http://schemas.microsoft.com/office/drawing/2014/main" id="{00000000-0008-0000-0700-0000C2020000}"/>
            </a:ext>
          </a:extLst>
        </xdr:cNvPr>
        <xdr:cNvCxnSpPr/>
      </xdr:nvCxnSpPr>
      <xdr:spPr>
        <a:xfrm flipV="1">
          <a:off x="13703300" y="16775010"/>
          <a:ext cx="889000" cy="19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160686</xdr:rowOff>
    </xdr:from>
    <xdr:to>
      <xdr:col>76</xdr:col>
      <xdr:colOff>165100</xdr:colOff>
      <xdr:row>98</xdr:row>
      <xdr:rowOff>90836</xdr:rowOff>
    </xdr:to>
    <xdr:sp macro="" textlink="">
      <xdr:nvSpPr>
        <xdr:cNvPr id="707" name="フローチャート: 判断 706">
          <a:extLst>
            <a:ext uri="{FF2B5EF4-FFF2-40B4-BE49-F238E27FC236}">
              <a16:creationId xmlns:a16="http://schemas.microsoft.com/office/drawing/2014/main" id="{00000000-0008-0000-0700-0000C3020000}"/>
            </a:ext>
          </a:extLst>
        </xdr:cNvPr>
        <xdr:cNvSpPr/>
      </xdr:nvSpPr>
      <xdr:spPr>
        <a:xfrm>
          <a:off x="14541500" y="1679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81963</xdr:rowOff>
    </xdr:from>
    <xdr:ext cx="534377"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325111" y="16884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163830</xdr:rowOff>
    </xdr:from>
    <xdr:to>
      <xdr:col>71</xdr:col>
      <xdr:colOff>177800</xdr:colOff>
      <xdr:row>98</xdr:row>
      <xdr:rowOff>2660</xdr:rowOff>
    </xdr:to>
    <xdr:cxnSp macro="">
      <xdr:nvCxnSpPr>
        <xdr:cNvPr id="709" name="直線コネクタ 708">
          <a:extLst>
            <a:ext uri="{FF2B5EF4-FFF2-40B4-BE49-F238E27FC236}">
              <a16:creationId xmlns:a16="http://schemas.microsoft.com/office/drawing/2014/main" id="{00000000-0008-0000-0700-0000C5020000}"/>
            </a:ext>
          </a:extLst>
        </xdr:cNvPr>
        <xdr:cNvCxnSpPr/>
      </xdr:nvCxnSpPr>
      <xdr:spPr>
        <a:xfrm flipV="1">
          <a:off x="12814300" y="16794480"/>
          <a:ext cx="889000" cy="102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165060</xdr:rowOff>
    </xdr:from>
    <xdr:to>
      <xdr:col>72</xdr:col>
      <xdr:colOff>38100</xdr:colOff>
      <xdr:row>98</xdr:row>
      <xdr:rowOff>95210</xdr:rowOff>
    </xdr:to>
    <xdr:sp macro="" textlink="">
      <xdr:nvSpPr>
        <xdr:cNvPr id="710" name="フローチャート: 判断 709">
          <a:extLst>
            <a:ext uri="{FF2B5EF4-FFF2-40B4-BE49-F238E27FC236}">
              <a16:creationId xmlns:a16="http://schemas.microsoft.com/office/drawing/2014/main" id="{00000000-0008-0000-0700-0000C6020000}"/>
            </a:ext>
          </a:extLst>
        </xdr:cNvPr>
        <xdr:cNvSpPr/>
      </xdr:nvSpPr>
      <xdr:spPr>
        <a:xfrm>
          <a:off x="13652500" y="1679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86337</xdr:rowOff>
    </xdr:from>
    <xdr:ext cx="534377"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3436111" y="16888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162902</xdr:rowOff>
    </xdr:from>
    <xdr:to>
      <xdr:col>67</xdr:col>
      <xdr:colOff>101600</xdr:colOff>
      <xdr:row>98</xdr:row>
      <xdr:rowOff>93052</xdr:rowOff>
    </xdr:to>
    <xdr:sp macro="" textlink="">
      <xdr:nvSpPr>
        <xdr:cNvPr id="712" name="フローチャート: 判断 711">
          <a:extLst>
            <a:ext uri="{FF2B5EF4-FFF2-40B4-BE49-F238E27FC236}">
              <a16:creationId xmlns:a16="http://schemas.microsoft.com/office/drawing/2014/main" id="{00000000-0008-0000-0700-0000C8020000}"/>
            </a:ext>
          </a:extLst>
        </xdr:cNvPr>
        <xdr:cNvSpPr/>
      </xdr:nvSpPr>
      <xdr:spPr>
        <a:xfrm>
          <a:off x="12763500" y="167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84179</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2547111" y="16886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58203</xdr:rowOff>
    </xdr:from>
    <xdr:to>
      <xdr:col>85</xdr:col>
      <xdr:colOff>177800</xdr:colOff>
      <xdr:row>97</xdr:row>
      <xdr:rowOff>159803</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6268700" y="16688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81080</xdr:rowOff>
    </xdr:from>
    <xdr:ext cx="599010" cy="259045"/>
    <xdr:sp macro="" textlink="">
      <xdr:nvSpPr>
        <xdr:cNvPr id="720" name="公債費該当値テキスト">
          <a:extLst>
            <a:ext uri="{FF2B5EF4-FFF2-40B4-BE49-F238E27FC236}">
              <a16:creationId xmlns:a16="http://schemas.microsoft.com/office/drawing/2014/main" id="{00000000-0008-0000-0700-0000D0020000}"/>
            </a:ext>
          </a:extLst>
        </xdr:cNvPr>
        <xdr:cNvSpPr txBox="1"/>
      </xdr:nvSpPr>
      <xdr:spPr>
        <a:xfrm>
          <a:off x="16370300" y="165402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70707</xdr:rowOff>
    </xdr:from>
    <xdr:to>
      <xdr:col>81</xdr:col>
      <xdr:colOff>101600</xdr:colOff>
      <xdr:row>98</xdr:row>
      <xdr:rowOff>857</xdr:rowOff>
    </xdr:to>
    <xdr:sp macro="" textlink="">
      <xdr:nvSpPr>
        <xdr:cNvPr id="721" name="楕円 720">
          <a:extLst>
            <a:ext uri="{FF2B5EF4-FFF2-40B4-BE49-F238E27FC236}">
              <a16:creationId xmlns:a16="http://schemas.microsoft.com/office/drawing/2014/main" id="{00000000-0008-0000-0700-0000D1020000}"/>
            </a:ext>
          </a:extLst>
        </xdr:cNvPr>
        <xdr:cNvSpPr/>
      </xdr:nvSpPr>
      <xdr:spPr>
        <a:xfrm>
          <a:off x="15430500" y="16701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17384</xdr:rowOff>
    </xdr:from>
    <xdr:ext cx="534377" cy="259045"/>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5214111" y="16476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93560</xdr:rowOff>
    </xdr:from>
    <xdr:to>
      <xdr:col>76</xdr:col>
      <xdr:colOff>165100</xdr:colOff>
      <xdr:row>98</xdr:row>
      <xdr:rowOff>23710</xdr:rowOff>
    </xdr:to>
    <xdr:sp macro="" textlink="">
      <xdr:nvSpPr>
        <xdr:cNvPr id="723" name="楕円 722">
          <a:extLst>
            <a:ext uri="{FF2B5EF4-FFF2-40B4-BE49-F238E27FC236}">
              <a16:creationId xmlns:a16="http://schemas.microsoft.com/office/drawing/2014/main" id="{00000000-0008-0000-0700-0000D3020000}"/>
            </a:ext>
          </a:extLst>
        </xdr:cNvPr>
        <xdr:cNvSpPr/>
      </xdr:nvSpPr>
      <xdr:spPr>
        <a:xfrm>
          <a:off x="14541500" y="1672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40237</xdr:rowOff>
    </xdr:from>
    <xdr:ext cx="534377" cy="259045"/>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4325111" y="16499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113030</xdr:rowOff>
    </xdr:from>
    <xdr:to>
      <xdr:col>72</xdr:col>
      <xdr:colOff>38100</xdr:colOff>
      <xdr:row>98</xdr:row>
      <xdr:rowOff>43180</xdr:rowOff>
    </xdr:to>
    <xdr:sp macro="" textlink="">
      <xdr:nvSpPr>
        <xdr:cNvPr id="725" name="楕円 724">
          <a:extLst>
            <a:ext uri="{FF2B5EF4-FFF2-40B4-BE49-F238E27FC236}">
              <a16:creationId xmlns:a16="http://schemas.microsoft.com/office/drawing/2014/main" id="{00000000-0008-0000-0700-0000D5020000}"/>
            </a:ext>
          </a:extLst>
        </xdr:cNvPr>
        <xdr:cNvSpPr/>
      </xdr:nvSpPr>
      <xdr:spPr>
        <a:xfrm>
          <a:off x="13652500" y="1674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59707</xdr:rowOff>
    </xdr:from>
    <xdr:ext cx="534377" cy="259045"/>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3436111" y="16518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123310</xdr:rowOff>
    </xdr:from>
    <xdr:to>
      <xdr:col>67</xdr:col>
      <xdr:colOff>101600</xdr:colOff>
      <xdr:row>98</xdr:row>
      <xdr:rowOff>53460</xdr:rowOff>
    </xdr:to>
    <xdr:sp macro="" textlink="">
      <xdr:nvSpPr>
        <xdr:cNvPr id="727" name="楕円 726">
          <a:extLst>
            <a:ext uri="{FF2B5EF4-FFF2-40B4-BE49-F238E27FC236}">
              <a16:creationId xmlns:a16="http://schemas.microsoft.com/office/drawing/2014/main" id="{00000000-0008-0000-0700-0000D7020000}"/>
            </a:ext>
          </a:extLst>
        </xdr:cNvPr>
        <xdr:cNvSpPr/>
      </xdr:nvSpPr>
      <xdr:spPr>
        <a:xfrm>
          <a:off x="12763500" y="16753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69987</xdr:rowOff>
    </xdr:from>
    <xdr:ext cx="534377"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2547111" y="16529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3" name="正方形/長方形 732">
          <a:extLst>
            <a:ext uri="{FF2B5EF4-FFF2-40B4-BE49-F238E27FC236}">
              <a16:creationId xmlns:a16="http://schemas.microsoft.com/office/drawing/2014/main" id="{00000000-0008-0000-0700-0000D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4" name="正方形/長方形 733">
          <a:extLst>
            <a:ext uri="{FF2B5EF4-FFF2-40B4-BE49-F238E27FC236}">
              <a16:creationId xmlns:a16="http://schemas.microsoft.com/office/drawing/2014/main" id="{00000000-0008-0000-0700-0000D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5" name="正方形/長方形 734">
          <a:extLst>
            <a:ext uri="{FF2B5EF4-FFF2-40B4-BE49-F238E27FC236}">
              <a16:creationId xmlns:a16="http://schemas.microsoft.com/office/drawing/2014/main" id="{00000000-0008-0000-0700-0000D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6" name="正方形/長方形 735">
          <a:extLst>
            <a:ext uri="{FF2B5EF4-FFF2-40B4-BE49-F238E27FC236}">
              <a16:creationId xmlns:a16="http://schemas.microsoft.com/office/drawing/2014/main" id="{00000000-0008-0000-0700-0000E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9" name="諸支出金グラフ枠">
          <a:extLst>
            <a:ext uri="{FF2B5EF4-FFF2-40B4-BE49-F238E27FC236}">
              <a16:creationId xmlns:a16="http://schemas.microsoft.com/office/drawing/2014/main" id="{00000000-0008-0000-0700-0000E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2906</xdr:rowOff>
    </xdr:from>
    <xdr:to>
      <xdr:col>116</xdr:col>
      <xdr:colOff>62864</xdr:colOff>
      <xdr:row>38</xdr:row>
      <xdr:rowOff>139700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flipV="1">
          <a:off x="22159595" y="5146406"/>
          <a:ext cx="1269" cy="15083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10167</xdr:rowOff>
    </xdr:from>
    <xdr:ext cx="249299" cy="259045"/>
    <xdr:sp macro="" textlink="">
      <xdr:nvSpPr>
        <xdr:cNvPr id="751" name="諸支出金最小値テキスト">
          <a:extLst>
            <a:ext uri="{FF2B5EF4-FFF2-40B4-BE49-F238E27FC236}">
              <a16:creationId xmlns:a16="http://schemas.microsoft.com/office/drawing/2014/main" id="{00000000-0008-0000-0700-0000EF020000}"/>
            </a:ext>
          </a:extLst>
        </xdr:cNvPr>
        <xdr:cNvSpPr txBox="1"/>
      </xdr:nvSpPr>
      <xdr:spPr>
        <a:xfrm>
          <a:off x="22212300" y="66967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121033</xdr:rowOff>
    </xdr:from>
    <xdr:ext cx="534377" cy="259045"/>
    <xdr:sp macro="" textlink="">
      <xdr:nvSpPr>
        <xdr:cNvPr id="753" name="諸支出金最大値テキスト">
          <a:extLst>
            <a:ext uri="{FF2B5EF4-FFF2-40B4-BE49-F238E27FC236}">
              <a16:creationId xmlns:a16="http://schemas.microsoft.com/office/drawing/2014/main" id="{00000000-0008-0000-0700-0000F1020000}"/>
            </a:ext>
          </a:extLst>
        </xdr:cNvPr>
        <xdr:cNvSpPr txBox="1"/>
      </xdr:nvSpPr>
      <xdr:spPr>
        <a:xfrm>
          <a:off x="22212300" y="4921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16,496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2906</xdr:rowOff>
    </xdr:from>
    <xdr:to>
      <xdr:col>116</xdr:col>
      <xdr:colOff>152400</xdr:colOff>
      <xdr:row>30</xdr:row>
      <xdr:rowOff>2906</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2072600" y="5146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99067</xdr:rowOff>
    </xdr:from>
    <xdr:ext cx="378565" cy="259045"/>
    <xdr:sp macro="" textlink="">
      <xdr:nvSpPr>
        <xdr:cNvPr id="756" name="諸支出金平均値テキスト">
          <a:extLst>
            <a:ext uri="{FF2B5EF4-FFF2-40B4-BE49-F238E27FC236}">
              <a16:creationId xmlns:a16="http://schemas.microsoft.com/office/drawing/2014/main" id="{00000000-0008-0000-0700-0000F4020000}"/>
            </a:ext>
          </a:extLst>
        </xdr:cNvPr>
        <xdr:cNvSpPr txBox="1"/>
      </xdr:nvSpPr>
      <xdr:spPr>
        <a:xfrm>
          <a:off x="22212300" y="644271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76190</xdr:rowOff>
    </xdr:from>
    <xdr:to>
      <xdr:col>116</xdr:col>
      <xdr:colOff>114300</xdr:colOff>
      <xdr:row>39</xdr:row>
      <xdr:rowOff>6340</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22110700" y="659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58" name="直線コネクタ 757">
          <a:extLst>
            <a:ext uri="{FF2B5EF4-FFF2-40B4-BE49-F238E27FC236}">
              <a16:creationId xmlns:a16="http://schemas.microsoft.com/office/drawing/2014/main" id="{00000000-0008-0000-0700-0000F6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83322</xdr:rowOff>
    </xdr:from>
    <xdr:to>
      <xdr:col>112</xdr:col>
      <xdr:colOff>38100</xdr:colOff>
      <xdr:row>39</xdr:row>
      <xdr:rowOff>13472</xdr:rowOff>
    </xdr:to>
    <xdr:sp macro="" textlink="">
      <xdr:nvSpPr>
        <xdr:cNvPr id="759" name="フローチャート: 判断 758">
          <a:extLst>
            <a:ext uri="{FF2B5EF4-FFF2-40B4-BE49-F238E27FC236}">
              <a16:creationId xmlns:a16="http://schemas.microsoft.com/office/drawing/2014/main" id="{00000000-0008-0000-0700-0000F7020000}"/>
            </a:ext>
          </a:extLst>
        </xdr:cNvPr>
        <xdr:cNvSpPr/>
      </xdr:nvSpPr>
      <xdr:spPr>
        <a:xfrm>
          <a:off x="21272500" y="6598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29999</xdr:rowOff>
    </xdr:from>
    <xdr:ext cx="313932"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66333" y="637364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61" name="直線コネクタ 760">
          <a:extLst>
            <a:ext uri="{FF2B5EF4-FFF2-40B4-BE49-F238E27FC236}">
              <a16:creationId xmlns:a16="http://schemas.microsoft.com/office/drawing/2014/main" id="{00000000-0008-0000-0700-0000F9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76556</xdr:rowOff>
    </xdr:from>
    <xdr:to>
      <xdr:col>107</xdr:col>
      <xdr:colOff>101600</xdr:colOff>
      <xdr:row>39</xdr:row>
      <xdr:rowOff>6706</xdr:rowOff>
    </xdr:to>
    <xdr:sp macro="" textlink="">
      <xdr:nvSpPr>
        <xdr:cNvPr id="762" name="フローチャート: 判断 761">
          <a:extLst>
            <a:ext uri="{FF2B5EF4-FFF2-40B4-BE49-F238E27FC236}">
              <a16:creationId xmlns:a16="http://schemas.microsoft.com/office/drawing/2014/main" id="{00000000-0008-0000-0700-0000FA020000}"/>
            </a:ext>
          </a:extLst>
        </xdr:cNvPr>
        <xdr:cNvSpPr/>
      </xdr:nvSpPr>
      <xdr:spPr>
        <a:xfrm>
          <a:off x="20383500" y="6591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23233</xdr:rowOff>
    </xdr:from>
    <xdr:ext cx="378565"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245017" y="63668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64" name="直線コネクタ 763">
          <a:extLst>
            <a:ext uri="{FF2B5EF4-FFF2-40B4-BE49-F238E27FC236}">
              <a16:creationId xmlns:a16="http://schemas.microsoft.com/office/drawing/2014/main" id="{00000000-0008-0000-0700-0000FC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77927</xdr:rowOff>
    </xdr:from>
    <xdr:to>
      <xdr:col>102</xdr:col>
      <xdr:colOff>165100</xdr:colOff>
      <xdr:row>39</xdr:row>
      <xdr:rowOff>8077</xdr:rowOff>
    </xdr:to>
    <xdr:sp macro="" textlink="">
      <xdr:nvSpPr>
        <xdr:cNvPr id="765" name="フローチャート: 判断 764">
          <a:extLst>
            <a:ext uri="{FF2B5EF4-FFF2-40B4-BE49-F238E27FC236}">
              <a16:creationId xmlns:a16="http://schemas.microsoft.com/office/drawing/2014/main" id="{00000000-0008-0000-0700-0000FD020000}"/>
            </a:ext>
          </a:extLst>
        </xdr:cNvPr>
        <xdr:cNvSpPr/>
      </xdr:nvSpPr>
      <xdr:spPr>
        <a:xfrm>
          <a:off x="19494500" y="6593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24604</xdr:rowOff>
    </xdr:from>
    <xdr:ext cx="378565"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9356017" y="63682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74178</xdr:rowOff>
    </xdr:from>
    <xdr:to>
      <xdr:col>98</xdr:col>
      <xdr:colOff>38100</xdr:colOff>
      <xdr:row>39</xdr:row>
      <xdr:rowOff>4328</xdr:rowOff>
    </xdr:to>
    <xdr:sp macro="" textlink="">
      <xdr:nvSpPr>
        <xdr:cNvPr id="767" name="フローチャート: 判断 766">
          <a:extLst>
            <a:ext uri="{FF2B5EF4-FFF2-40B4-BE49-F238E27FC236}">
              <a16:creationId xmlns:a16="http://schemas.microsoft.com/office/drawing/2014/main" id="{00000000-0008-0000-0700-0000FF020000}"/>
            </a:ext>
          </a:extLst>
        </xdr:cNvPr>
        <xdr:cNvSpPr/>
      </xdr:nvSpPr>
      <xdr:spPr>
        <a:xfrm>
          <a:off x="18605500" y="6589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20855</xdr:rowOff>
    </xdr:from>
    <xdr:ext cx="378565"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8467017" y="63645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54617</xdr:rowOff>
    </xdr:from>
    <xdr:ext cx="249299" cy="259045"/>
    <xdr:sp macro="" textlink="">
      <xdr:nvSpPr>
        <xdr:cNvPr id="775" name="諸支出金該当値テキスト">
          <a:extLst>
            <a:ext uri="{FF2B5EF4-FFF2-40B4-BE49-F238E27FC236}">
              <a16:creationId xmlns:a16="http://schemas.microsoft.com/office/drawing/2014/main" id="{00000000-0008-0000-0700-000007030000}"/>
            </a:ext>
          </a:extLst>
        </xdr:cNvPr>
        <xdr:cNvSpPr txBox="1"/>
      </xdr:nvSpPr>
      <xdr:spPr>
        <a:xfrm>
          <a:off x="22212300" y="65697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80" name="楕円 779">
          <a:extLst>
            <a:ext uri="{FF2B5EF4-FFF2-40B4-BE49-F238E27FC236}">
              <a16:creationId xmlns:a16="http://schemas.microsoft.com/office/drawing/2014/main" id="{00000000-0008-0000-0700-00000C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82" name="楕円 781">
          <a:extLst>
            <a:ext uri="{FF2B5EF4-FFF2-40B4-BE49-F238E27FC236}">
              <a16:creationId xmlns:a16="http://schemas.microsoft.com/office/drawing/2014/main" id="{00000000-0008-0000-0700-00000E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8" name="正方形/長方形 787">
          <a:extLst>
            <a:ext uri="{FF2B5EF4-FFF2-40B4-BE49-F238E27FC236}">
              <a16:creationId xmlns:a16="http://schemas.microsoft.com/office/drawing/2014/main" id="{00000000-0008-0000-0700-00001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1" name="正方形/長方形 790">
          <a:extLst>
            <a:ext uri="{FF2B5EF4-FFF2-40B4-BE49-F238E27FC236}">
              <a16:creationId xmlns:a16="http://schemas.microsoft.com/office/drawing/2014/main" id="{00000000-0008-0000-0700-00001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144434</xdr:rowOff>
    </xdr:from>
    <xdr:ext cx="467179" cy="259045"/>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17820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160762</xdr:rowOff>
    </xdr:from>
    <xdr:ext cx="46717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17820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5642</xdr:rowOff>
    </xdr:from>
    <xdr:ext cx="46717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17820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21970</xdr:rowOff>
    </xdr:from>
    <xdr:ext cx="467179"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7820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38299</xdr:rowOff>
    </xdr:from>
    <xdr:ext cx="531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8" name="前年度繰上充用金グラフ枠">
          <a:extLst>
            <a:ext uri="{FF2B5EF4-FFF2-40B4-BE49-F238E27FC236}">
              <a16:creationId xmlns:a16="http://schemas.microsoft.com/office/drawing/2014/main" id="{00000000-0008-0000-0700-000028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88428</xdr:rowOff>
    </xdr:from>
    <xdr:to>
      <xdr:col>116</xdr:col>
      <xdr:colOff>62864</xdr:colOff>
      <xdr:row>59</xdr:row>
      <xdr:rowOff>98878</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flipV="1">
          <a:off x="22159595" y="8660928"/>
          <a:ext cx="1269" cy="155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145831</xdr:rowOff>
    </xdr:from>
    <xdr:ext cx="249299" cy="259045"/>
    <xdr:sp macro="" textlink="">
      <xdr:nvSpPr>
        <xdr:cNvPr id="810" name="前年度繰上充用金最小値テキスト">
          <a:extLst>
            <a:ext uri="{FF2B5EF4-FFF2-40B4-BE49-F238E27FC236}">
              <a16:creationId xmlns:a16="http://schemas.microsoft.com/office/drawing/2014/main" id="{00000000-0008-0000-0700-00002A030000}"/>
            </a:ext>
          </a:extLst>
        </xdr:cNvPr>
        <xdr:cNvSpPr txBox="1"/>
      </xdr:nvSpPr>
      <xdr:spPr>
        <a:xfrm>
          <a:off x="22212300" y="1026138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811" name="直線コネクタ 810">
          <a:extLst>
            <a:ext uri="{FF2B5EF4-FFF2-40B4-BE49-F238E27FC236}">
              <a16:creationId xmlns:a16="http://schemas.microsoft.com/office/drawing/2014/main" id="{00000000-0008-0000-0700-00002B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35105</xdr:rowOff>
    </xdr:from>
    <xdr:ext cx="469744" cy="259045"/>
    <xdr:sp macro="" textlink="">
      <xdr:nvSpPr>
        <xdr:cNvPr id="812" name="前年度繰上充用金最大値テキスト">
          <a:extLst>
            <a:ext uri="{FF2B5EF4-FFF2-40B4-BE49-F238E27FC236}">
              <a16:creationId xmlns:a16="http://schemas.microsoft.com/office/drawing/2014/main" id="{00000000-0008-0000-0700-00002C030000}"/>
            </a:ext>
          </a:extLst>
        </xdr:cNvPr>
        <xdr:cNvSpPr txBox="1"/>
      </xdr:nvSpPr>
      <xdr:spPr>
        <a:xfrm>
          <a:off x="22212300" y="8436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9,514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88428</xdr:rowOff>
    </xdr:from>
    <xdr:to>
      <xdr:col>116</xdr:col>
      <xdr:colOff>152400</xdr:colOff>
      <xdr:row>50</xdr:row>
      <xdr:rowOff>88428</xdr:rowOff>
    </xdr:to>
    <xdr:cxnSp macro="">
      <xdr:nvCxnSpPr>
        <xdr:cNvPr id="813" name="直線コネクタ 812">
          <a:extLst>
            <a:ext uri="{FF2B5EF4-FFF2-40B4-BE49-F238E27FC236}">
              <a16:creationId xmlns:a16="http://schemas.microsoft.com/office/drawing/2014/main" id="{00000000-0008-0000-0700-00002D030000}"/>
            </a:ext>
          </a:extLst>
        </xdr:cNvPr>
        <xdr:cNvCxnSpPr/>
      </xdr:nvCxnSpPr>
      <xdr:spPr>
        <a:xfrm>
          <a:off x="22072600" y="8660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98878</xdr:rowOff>
    </xdr:from>
    <xdr:to>
      <xdr:col>116</xdr:col>
      <xdr:colOff>63500</xdr:colOff>
      <xdr:row>59</xdr:row>
      <xdr:rowOff>98878</xdr:rowOff>
    </xdr:to>
    <xdr:cxnSp macro="">
      <xdr:nvCxnSpPr>
        <xdr:cNvPr id="814" name="直線コネクタ 813">
          <a:extLst>
            <a:ext uri="{FF2B5EF4-FFF2-40B4-BE49-F238E27FC236}">
              <a16:creationId xmlns:a16="http://schemas.microsoft.com/office/drawing/2014/main" id="{00000000-0008-0000-0700-00002E030000}"/>
            </a:ext>
          </a:extLst>
        </xdr:cNvPr>
        <xdr:cNvCxnSpPr/>
      </xdr:nvCxnSpPr>
      <xdr:spPr>
        <a:xfrm>
          <a:off x="21323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63282</xdr:rowOff>
    </xdr:from>
    <xdr:ext cx="313932" cy="259045"/>
    <xdr:sp macro="" textlink="">
      <xdr:nvSpPr>
        <xdr:cNvPr id="815" name="前年度繰上充用金平均値テキスト">
          <a:extLst>
            <a:ext uri="{FF2B5EF4-FFF2-40B4-BE49-F238E27FC236}">
              <a16:creationId xmlns:a16="http://schemas.microsoft.com/office/drawing/2014/main" id="{00000000-0008-0000-0700-00002F030000}"/>
            </a:ext>
          </a:extLst>
        </xdr:cNvPr>
        <xdr:cNvSpPr txBox="1"/>
      </xdr:nvSpPr>
      <xdr:spPr>
        <a:xfrm>
          <a:off x="22212300" y="1000738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40405</xdr:rowOff>
    </xdr:from>
    <xdr:to>
      <xdr:col>116</xdr:col>
      <xdr:colOff>114300</xdr:colOff>
      <xdr:row>59</xdr:row>
      <xdr:rowOff>142005</xdr:rowOff>
    </xdr:to>
    <xdr:sp macro="" textlink="">
      <xdr:nvSpPr>
        <xdr:cNvPr id="816" name="フローチャート: 判断 815">
          <a:extLst>
            <a:ext uri="{FF2B5EF4-FFF2-40B4-BE49-F238E27FC236}">
              <a16:creationId xmlns:a16="http://schemas.microsoft.com/office/drawing/2014/main" id="{00000000-0008-0000-0700-000030030000}"/>
            </a:ext>
          </a:extLst>
        </xdr:cNvPr>
        <xdr:cNvSpPr/>
      </xdr:nvSpPr>
      <xdr:spPr>
        <a:xfrm>
          <a:off x="22110700" y="10155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98878</xdr:rowOff>
    </xdr:from>
    <xdr:to>
      <xdr:col>111</xdr:col>
      <xdr:colOff>177800</xdr:colOff>
      <xdr:row>59</xdr:row>
      <xdr:rowOff>98878</xdr:rowOff>
    </xdr:to>
    <xdr:cxnSp macro="">
      <xdr:nvCxnSpPr>
        <xdr:cNvPr id="817" name="直線コネクタ 816">
          <a:extLst>
            <a:ext uri="{FF2B5EF4-FFF2-40B4-BE49-F238E27FC236}">
              <a16:creationId xmlns:a16="http://schemas.microsoft.com/office/drawing/2014/main" id="{00000000-0008-0000-0700-000031030000}"/>
            </a:ext>
          </a:extLst>
        </xdr:cNvPr>
        <xdr:cNvCxnSpPr/>
      </xdr:nvCxnSpPr>
      <xdr:spPr>
        <a:xfrm>
          <a:off x="2043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59</xdr:row>
      <xdr:rowOff>39915</xdr:rowOff>
    </xdr:from>
    <xdr:to>
      <xdr:col>112</xdr:col>
      <xdr:colOff>38100</xdr:colOff>
      <xdr:row>59</xdr:row>
      <xdr:rowOff>141515</xdr:rowOff>
    </xdr:to>
    <xdr:sp macro="" textlink="">
      <xdr:nvSpPr>
        <xdr:cNvPr id="818" name="フローチャート: 判断 817">
          <a:extLst>
            <a:ext uri="{FF2B5EF4-FFF2-40B4-BE49-F238E27FC236}">
              <a16:creationId xmlns:a16="http://schemas.microsoft.com/office/drawing/2014/main" id="{00000000-0008-0000-0700-000032030000}"/>
            </a:ext>
          </a:extLst>
        </xdr:cNvPr>
        <xdr:cNvSpPr/>
      </xdr:nvSpPr>
      <xdr:spPr>
        <a:xfrm>
          <a:off x="21272500" y="10155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158042</xdr:rowOff>
    </xdr:from>
    <xdr:ext cx="313932"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1166333" y="993069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98878</xdr:rowOff>
    </xdr:from>
    <xdr:to>
      <xdr:col>107</xdr:col>
      <xdr:colOff>50800</xdr:colOff>
      <xdr:row>59</xdr:row>
      <xdr:rowOff>98878</xdr:rowOff>
    </xdr:to>
    <xdr:cxnSp macro="">
      <xdr:nvCxnSpPr>
        <xdr:cNvPr id="820" name="直線コネクタ 819">
          <a:extLst>
            <a:ext uri="{FF2B5EF4-FFF2-40B4-BE49-F238E27FC236}">
              <a16:creationId xmlns:a16="http://schemas.microsoft.com/office/drawing/2014/main" id="{00000000-0008-0000-0700-000034030000}"/>
            </a:ext>
          </a:extLst>
        </xdr:cNvPr>
        <xdr:cNvCxnSpPr/>
      </xdr:nvCxnSpPr>
      <xdr:spPr>
        <a:xfrm>
          <a:off x="19545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39261</xdr:rowOff>
    </xdr:from>
    <xdr:to>
      <xdr:col>107</xdr:col>
      <xdr:colOff>101600</xdr:colOff>
      <xdr:row>59</xdr:row>
      <xdr:rowOff>140861</xdr:rowOff>
    </xdr:to>
    <xdr:sp macro="" textlink="">
      <xdr:nvSpPr>
        <xdr:cNvPr id="821" name="フローチャート: 判断 820">
          <a:extLst>
            <a:ext uri="{FF2B5EF4-FFF2-40B4-BE49-F238E27FC236}">
              <a16:creationId xmlns:a16="http://schemas.microsoft.com/office/drawing/2014/main" id="{00000000-0008-0000-0700-000035030000}"/>
            </a:ext>
          </a:extLst>
        </xdr:cNvPr>
        <xdr:cNvSpPr/>
      </xdr:nvSpPr>
      <xdr:spPr>
        <a:xfrm>
          <a:off x="20383500" y="1015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157388</xdr:rowOff>
    </xdr:from>
    <xdr:ext cx="313932"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0277333" y="99300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98878</xdr:rowOff>
    </xdr:from>
    <xdr:to>
      <xdr:col>102</xdr:col>
      <xdr:colOff>114300</xdr:colOff>
      <xdr:row>59</xdr:row>
      <xdr:rowOff>98878</xdr:rowOff>
    </xdr:to>
    <xdr:cxnSp macro="">
      <xdr:nvCxnSpPr>
        <xdr:cNvPr id="823" name="直線コネクタ 822">
          <a:extLst>
            <a:ext uri="{FF2B5EF4-FFF2-40B4-BE49-F238E27FC236}">
              <a16:creationId xmlns:a16="http://schemas.microsoft.com/office/drawing/2014/main" id="{00000000-0008-0000-0700-000037030000}"/>
            </a:ext>
          </a:extLst>
        </xdr:cNvPr>
        <xdr:cNvCxnSpPr/>
      </xdr:nvCxnSpPr>
      <xdr:spPr>
        <a:xfrm>
          <a:off x="18656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59</xdr:row>
      <xdr:rowOff>37628</xdr:rowOff>
    </xdr:from>
    <xdr:to>
      <xdr:col>102</xdr:col>
      <xdr:colOff>165100</xdr:colOff>
      <xdr:row>59</xdr:row>
      <xdr:rowOff>139228</xdr:rowOff>
    </xdr:to>
    <xdr:sp macro="" textlink="">
      <xdr:nvSpPr>
        <xdr:cNvPr id="824" name="フローチャート: 判断 823">
          <a:extLst>
            <a:ext uri="{FF2B5EF4-FFF2-40B4-BE49-F238E27FC236}">
              <a16:creationId xmlns:a16="http://schemas.microsoft.com/office/drawing/2014/main" id="{00000000-0008-0000-0700-000038030000}"/>
            </a:ext>
          </a:extLst>
        </xdr:cNvPr>
        <xdr:cNvSpPr/>
      </xdr:nvSpPr>
      <xdr:spPr>
        <a:xfrm>
          <a:off x="19494500" y="1015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155755</xdr:rowOff>
    </xdr:from>
    <xdr:ext cx="313932"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9388333" y="992840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37302</xdr:rowOff>
    </xdr:from>
    <xdr:to>
      <xdr:col>98</xdr:col>
      <xdr:colOff>38100</xdr:colOff>
      <xdr:row>59</xdr:row>
      <xdr:rowOff>138902</xdr:rowOff>
    </xdr:to>
    <xdr:sp macro="" textlink="">
      <xdr:nvSpPr>
        <xdr:cNvPr id="826" name="フローチャート: 判断 825">
          <a:extLst>
            <a:ext uri="{FF2B5EF4-FFF2-40B4-BE49-F238E27FC236}">
              <a16:creationId xmlns:a16="http://schemas.microsoft.com/office/drawing/2014/main" id="{00000000-0008-0000-0700-00003A030000}"/>
            </a:ext>
          </a:extLst>
        </xdr:cNvPr>
        <xdr:cNvSpPr/>
      </xdr:nvSpPr>
      <xdr:spPr>
        <a:xfrm>
          <a:off x="18605500" y="10152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155429</xdr:rowOff>
    </xdr:from>
    <xdr:ext cx="313932"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8499333" y="99280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2" name="テキスト ボックス 831">
          <a:extLst>
            <a:ext uri="{FF2B5EF4-FFF2-40B4-BE49-F238E27FC236}">
              <a16:creationId xmlns:a16="http://schemas.microsoft.com/office/drawing/2014/main" id="{00000000-0008-0000-0700-000040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48078</xdr:rowOff>
    </xdr:from>
    <xdr:to>
      <xdr:col>116</xdr:col>
      <xdr:colOff>114300</xdr:colOff>
      <xdr:row>59</xdr:row>
      <xdr:rowOff>149678</xdr:rowOff>
    </xdr:to>
    <xdr:sp macro="" textlink="">
      <xdr:nvSpPr>
        <xdr:cNvPr id="833" name="楕円 832">
          <a:extLst>
            <a:ext uri="{FF2B5EF4-FFF2-40B4-BE49-F238E27FC236}">
              <a16:creationId xmlns:a16="http://schemas.microsoft.com/office/drawing/2014/main" id="{00000000-0008-0000-0700-000041030000}"/>
            </a:ext>
          </a:extLst>
        </xdr:cNvPr>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59</xdr:row>
      <xdr:rowOff>18831</xdr:rowOff>
    </xdr:from>
    <xdr:ext cx="249299" cy="259045"/>
    <xdr:sp macro="" textlink="">
      <xdr:nvSpPr>
        <xdr:cNvPr id="834" name="前年度繰上充用金該当値テキスト">
          <a:extLst>
            <a:ext uri="{FF2B5EF4-FFF2-40B4-BE49-F238E27FC236}">
              <a16:creationId xmlns:a16="http://schemas.microsoft.com/office/drawing/2014/main" id="{00000000-0008-0000-0700-000042030000}"/>
            </a:ext>
          </a:extLst>
        </xdr:cNvPr>
        <xdr:cNvSpPr txBox="1"/>
      </xdr:nvSpPr>
      <xdr:spPr>
        <a:xfrm>
          <a:off x="22212300" y="1013438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48078</xdr:rowOff>
    </xdr:from>
    <xdr:to>
      <xdr:col>112</xdr:col>
      <xdr:colOff>38100</xdr:colOff>
      <xdr:row>59</xdr:row>
      <xdr:rowOff>149678</xdr:rowOff>
    </xdr:to>
    <xdr:sp macro="" textlink="">
      <xdr:nvSpPr>
        <xdr:cNvPr id="835" name="楕円 834">
          <a:extLst>
            <a:ext uri="{FF2B5EF4-FFF2-40B4-BE49-F238E27FC236}">
              <a16:creationId xmlns:a16="http://schemas.microsoft.com/office/drawing/2014/main" id="{00000000-0008-0000-0700-000043030000}"/>
            </a:ext>
          </a:extLst>
        </xdr:cNvPr>
        <xdr:cNvSpPr/>
      </xdr:nvSpPr>
      <xdr:spPr>
        <a:xfrm>
          <a:off x="2127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140805</xdr:rowOff>
    </xdr:from>
    <xdr:ext cx="249299" cy="259045"/>
    <xdr:sp macro="" textlink="">
      <xdr:nvSpPr>
        <xdr:cNvPr id="836" name="テキスト ボックス 835">
          <a:extLst>
            <a:ext uri="{FF2B5EF4-FFF2-40B4-BE49-F238E27FC236}">
              <a16:creationId xmlns:a16="http://schemas.microsoft.com/office/drawing/2014/main" id="{00000000-0008-0000-0700-000044030000}"/>
            </a:ext>
          </a:extLst>
        </xdr:cNvPr>
        <xdr:cNvSpPr txBox="1"/>
      </xdr:nvSpPr>
      <xdr:spPr>
        <a:xfrm>
          <a:off x="2119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48078</xdr:rowOff>
    </xdr:from>
    <xdr:to>
      <xdr:col>107</xdr:col>
      <xdr:colOff>101600</xdr:colOff>
      <xdr:row>59</xdr:row>
      <xdr:rowOff>149678</xdr:rowOff>
    </xdr:to>
    <xdr:sp macro="" textlink="">
      <xdr:nvSpPr>
        <xdr:cNvPr id="837" name="楕円 836">
          <a:extLst>
            <a:ext uri="{FF2B5EF4-FFF2-40B4-BE49-F238E27FC236}">
              <a16:creationId xmlns:a16="http://schemas.microsoft.com/office/drawing/2014/main" id="{00000000-0008-0000-0700-000045030000}"/>
            </a:ext>
          </a:extLst>
        </xdr:cNvPr>
        <xdr:cNvSpPr/>
      </xdr:nvSpPr>
      <xdr:spPr>
        <a:xfrm>
          <a:off x="2038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140805</xdr:rowOff>
    </xdr:from>
    <xdr:ext cx="249299" cy="259045"/>
    <xdr:sp macro="" textlink="">
      <xdr:nvSpPr>
        <xdr:cNvPr id="838" name="テキスト ボックス 837">
          <a:extLst>
            <a:ext uri="{FF2B5EF4-FFF2-40B4-BE49-F238E27FC236}">
              <a16:creationId xmlns:a16="http://schemas.microsoft.com/office/drawing/2014/main" id="{00000000-0008-0000-0700-000046030000}"/>
            </a:ext>
          </a:extLst>
        </xdr:cNvPr>
        <xdr:cNvSpPr txBox="1"/>
      </xdr:nvSpPr>
      <xdr:spPr>
        <a:xfrm>
          <a:off x="2030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48078</xdr:rowOff>
    </xdr:from>
    <xdr:to>
      <xdr:col>102</xdr:col>
      <xdr:colOff>165100</xdr:colOff>
      <xdr:row>59</xdr:row>
      <xdr:rowOff>149678</xdr:rowOff>
    </xdr:to>
    <xdr:sp macro="" textlink="">
      <xdr:nvSpPr>
        <xdr:cNvPr id="839" name="楕円 838">
          <a:extLst>
            <a:ext uri="{FF2B5EF4-FFF2-40B4-BE49-F238E27FC236}">
              <a16:creationId xmlns:a16="http://schemas.microsoft.com/office/drawing/2014/main" id="{00000000-0008-0000-0700-000047030000}"/>
            </a:ext>
          </a:extLst>
        </xdr:cNvPr>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140805</xdr:rowOff>
    </xdr:from>
    <xdr:ext cx="249299" cy="259045"/>
    <xdr:sp macro="" textlink="">
      <xdr:nvSpPr>
        <xdr:cNvPr id="840" name="テキスト ボックス 839">
          <a:extLst>
            <a:ext uri="{FF2B5EF4-FFF2-40B4-BE49-F238E27FC236}">
              <a16:creationId xmlns:a16="http://schemas.microsoft.com/office/drawing/2014/main" id="{00000000-0008-0000-0700-000048030000}"/>
            </a:ext>
          </a:extLst>
        </xdr:cNvPr>
        <xdr:cNvSpPr txBox="1"/>
      </xdr:nvSpPr>
      <xdr:spPr>
        <a:xfrm>
          <a:off x="19420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48078</xdr:rowOff>
    </xdr:from>
    <xdr:to>
      <xdr:col>98</xdr:col>
      <xdr:colOff>38100</xdr:colOff>
      <xdr:row>59</xdr:row>
      <xdr:rowOff>149678</xdr:rowOff>
    </xdr:to>
    <xdr:sp macro="" textlink="">
      <xdr:nvSpPr>
        <xdr:cNvPr id="841" name="楕円 840">
          <a:extLst>
            <a:ext uri="{FF2B5EF4-FFF2-40B4-BE49-F238E27FC236}">
              <a16:creationId xmlns:a16="http://schemas.microsoft.com/office/drawing/2014/main" id="{00000000-0008-0000-0700-000049030000}"/>
            </a:ext>
          </a:extLst>
        </xdr:cNvPr>
        <xdr:cNvSpPr/>
      </xdr:nvSpPr>
      <xdr:spPr>
        <a:xfrm>
          <a:off x="18605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140805</xdr:rowOff>
    </xdr:from>
    <xdr:ext cx="249299" cy="259045"/>
    <xdr:sp macro="" textlink="">
      <xdr:nvSpPr>
        <xdr:cNvPr id="842" name="テキスト ボックス 841">
          <a:extLst>
            <a:ext uri="{FF2B5EF4-FFF2-40B4-BE49-F238E27FC236}">
              <a16:creationId xmlns:a16="http://schemas.microsoft.com/office/drawing/2014/main" id="{00000000-0008-0000-0700-00004A030000}"/>
            </a:ext>
          </a:extLst>
        </xdr:cNvPr>
        <xdr:cNvSpPr txBox="1"/>
      </xdr:nvSpPr>
      <xdr:spPr>
        <a:xfrm>
          <a:off x="18531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3" name="正方形/長方形 842">
          <a:extLst>
            <a:ext uri="{FF2B5EF4-FFF2-40B4-BE49-F238E27FC236}">
              <a16:creationId xmlns:a16="http://schemas.microsoft.com/office/drawing/2014/main" id="{00000000-0008-0000-0700-00004B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4" name="正方形/長方形 843">
          <a:extLst>
            <a:ext uri="{FF2B5EF4-FFF2-40B4-BE49-F238E27FC236}">
              <a16:creationId xmlns:a16="http://schemas.microsoft.com/office/drawing/2014/main" id="{00000000-0008-0000-0700-00004C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5" name="テキスト ボックス 844">
          <a:extLst>
            <a:ext uri="{FF2B5EF4-FFF2-40B4-BE49-F238E27FC236}">
              <a16:creationId xmlns:a16="http://schemas.microsoft.com/office/drawing/2014/main" id="{00000000-0008-0000-0700-00004D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chemeClr val="dk1"/>
              </a:solidFill>
              <a:effectLst/>
              <a:latin typeface="+mn-lt"/>
              <a:ea typeface="+mn-ea"/>
              <a:cs typeface="+mn-cs"/>
            </a:rPr>
            <a:t>歳出決算総額は、住民一人当たり</a:t>
          </a:r>
          <a:r>
            <a:rPr kumimoji="1" lang="en-US" altLang="ja-JP" sz="1000">
              <a:solidFill>
                <a:schemeClr val="dk1"/>
              </a:solidFill>
              <a:effectLst/>
              <a:latin typeface="+mn-lt"/>
              <a:ea typeface="+mn-ea"/>
              <a:cs typeface="+mn-cs"/>
            </a:rPr>
            <a:t>1,170,342</a:t>
          </a:r>
          <a:r>
            <a:rPr kumimoji="1" lang="ja-JP" altLang="ja-JP" sz="1000">
              <a:solidFill>
                <a:schemeClr val="dk1"/>
              </a:solidFill>
              <a:effectLst/>
              <a:latin typeface="+mn-lt"/>
              <a:ea typeface="+mn-ea"/>
              <a:cs typeface="+mn-cs"/>
            </a:rPr>
            <a:t>円で、対前年度</a:t>
          </a:r>
          <a:r>
            <a:rPr kumimoji="1" lang="en-US" altLang="ja-JP" sz="1000">
              <a:solidFill>
                <a:schemeClr val="dk1"/>
              </a:solidFill>
              <a:effectLst/>
              <a:latin typeface="+mn-lt"/>
              <a:ea typeface="+mn-ea"/>
              <a:cs typeface="+mn-cs"/>
            </a:rPr>
            <a:t>93,455</a:t>
          </a:r>
          <a:r>
            <a:rPr kumimoji="1" lang="ja-JP" altLang="ja-JP" sz="1000">
              <a:solidFill>
                <a:schemeClr val="dk1"/>
              </a:solidFill>
              <a:effectLst/>
              <a:latin typeface="+mn-lt"/>
              <a:ea typeface="+mn-ea"/>
              <a:cs typeface="+mn-cs"/>
            </a:rPr>
            <a:t>円の増となっている。</a:t>
          </a:r>
          <a:endParaRPr lang="ja-JP" altLang="ja-JP" sz="1100">
            <a:effectLst/>
          </a:endParaRPr>
        </a:p>
        <a:p>
          <a:r>
            <a:rPr kumimoji="1" lang="ja-JP" altLang="ja-JP" sz="1000">
              <a:solidFill>
                <a:schemeClr val="dk1"/>
              </a:solidFill>
              <a:effectLst/>
              <a:latin typeface="+mn-lt"/>
              <a:ea typeface="+mn-ea"/>
              <a:cs typeface="+mn-cs"/>
            </a:rPr>
            <a:t>総務費は、市庁舎建設事業や津波避難タワー整備の進捗が主な要因となり対前年度比で増加となり、類団平均比較では依然として大幅に高い水準にある。</a:t>
          </a:r>
          <a:endParaRPr lang="ja-JP" altLang="ja-JP" sz="1100">
            <a:effectLst/>
          </a:endParaRPr>
        </a:p>
        <a:p>
          <a:r>
            <a:rPr kumimoji="1" lang="ja-JP" altLang="ja-JP" sz="1000">
              <a:solidFill>
                <a:schemeClr val="dk1"/>
              </a:solidFill>
              <a:effectLst/>
              <a:latin typeface="+mn-lt"/>
              <a:ea typeface="+mn-ea"/>
              <a:cs typeface="+mn-cs"/>
            </a:rPr>
            <a:t>農林水産業費は、安芸漁港の製氷施設改修や農道等の改修事業において令和</a:t>
          </a:r>
          <a:r>
            <a:rPr kumimoji="1" lang="en-US" altLang="ja-JP" sz="1000">
              <a:solidFill>
                <a:schemeClr val="dk1"/>
              </a:solidFill>
              <a:effectLst/>
              <a:latin typeface="+mn-lt"/>
              <a:ea typeface="+mn-ea"/>
              <a:cs typeface="+mn-cs"/>
            </a:rPr>
            <a:t>3</a:t>
          </a:r>
          <a:r>
            <a:rPr kumimoji="1" lang="ja-JP" altLang="ja-JP" sz="1000">
              <a:solidFill>
                <a:schemeClr val="dk1"/>
              </a:solidFill>
              <a:effectLst/>
              <a:latin typeface="+mn-lt"/>
              <a:ea typeface="+mn-ea"/>
              <a:cs typeface="+mn-cs"/>
            </a:rPr>
            <a:t>年度から繰越での執行があったことから、対前年度比で増加となった。</a:t>
          </a:r>
          <a:endParaRPr lang="ja-JP" altLang="ja-JP" sz="1100">
            <a:effectLst/>
          </a:endParaRPr>
        </a:p>
        <a:p>
          <a:r>
            <a:rPr kumimoji="1" lang="ja-JP" altLang="ja-JP" sz="1000">
              <a:solidFill>
                <a:schemeClr val="dk1"/>
              </a:solidFill>
              <a:effectLst/>
              <a:latin typeface="+mn-lt"/>
              <a:ea typeface="+mn-ea"/>
              <a:cs typeface="+mn-cs"/>
            </a:rPr>
            <a:t>土木費は、社会資本整備総合交付金など国の補助事業を活用した道路整備や高規格道路延伸に向けた関連整備事業などを実施に取り組んでいるほか、市営住宅桐ヶ内団地建設事業の令和</a:t>
          </a:r>
          <a:r>
            <a:rPr kumimoji="1" lang="en-US" altLang="ja-JP" sz="1000">
              <a:solidFill>
                <a:schemeClr val="dk1"/>
              </a:solidFill>
              <a:effectLst/>
              <a:latin typeface="+mn-lt"/>
              <a:ea typeface="+mn-ea"/>
              <a:cs typeface="+mn-cs"/>
            </a:rPr>
            <a:t>3</a:t>
          </a:r>
          <a:r>
            <a:rPr kumimoji="1" lang="ja-JP" altLang="ja-JP" sz="1000">
              <a:solidFill>
                <a:schemeClr val="dk1"/>
              </a:solidFill>
              <a:effectLst/>
              <a:latin typeface="+mn-lt"/>
              <a:ea typeface="+mn-ea"/>
              <a:cs typeface="+mn-cs"/>
            </a:rPr>
            <a:t>年度から繰越での執行により対前年度で大幅に増となり、類団平均比較では依然として高い水準で推移している。</a:t>
          </a:r>
          <a:endParaRPr lang="ja-JP" altLang="ja-JP" sz="1100">
            <a:effectLst/>
          </a:endParaRPr>
        </a:p>
        <a:p>
          <a:r>
            <a:rPr kumimoji="1" lang="ja-JP" altLang="ja-JP" sz="1000">
              <a:solidFill>
                <a:schemeClr val="dk1"/>
              </a:solidFill>
              <a:effectLst/>
              <a:latin typeface="+mn-lt"/>
              <a:ea typeface="+mn-ea"/>
              <a:cs typeface="+mn-cs"/>
            </a:rPr>
            <a:t>災害復旧事業費は、平成</a:t>
          </a:r>
          <a:r>
            <a:rPr kumimoji="1" lang="en-US" altLang="ja-JP" sz="1000">
              <a:solidFill>
                <a:schemeClr val="dk1"/>
              </a:solidFill>
              <a:effectLst/>
              <a:latin typeface="+mn-lt"/>
              <a:ea typeface="+mn-ea"/>
              <a:cs typeface="+mn-cs"/>
            </a:rPr>
            <a:t>30</a:t>
          </a:r>
          <a:r>
            <a:rPr kumimoji="1" lang="ja-JP" altLang="ja-JP" sz="1000">
              <a:solidFill>
                <a:schemeClr val="dk1"/>
              </a:solidFill>
              <a:effectLst/>
              <a:latin typeface="+mn-lt"/>
              <a:ea typeface="+mn-ea"/>
              <a:cs typeface="+mn-cs"/>
            </a:rPr>
            <a:t>年</a:t>
          </a:r>
          <a:r>
            <a:rPr kumimoji="1" lang="en-US" altLang="ja-JP" sz="1000">
              <a:solidFill>
                <a:schemeClr val="dk1"/>
              </a:solidFill>
              <a:effectLst/>
              <a:latin typeface="+mn-lt"/>
              <a:ea typeface="+mn-ea"/>
              <a:cs typeface="+mn-cs"/>
            </a:rPr>
            <a:t>7</a:t>
          </a:r>
          <a:r>
            <a:rPr kumimoji="1" lang="ja-JP" altLang="ja-JP" sz="1000">
              <a:solidFill>
                <a:schemeClr val="dk1"/>
              </a:solidFill>
              <a:effectLst/>
              <a:latin typeface="+mn-lt"/>
              <a:ea typeface="+mn-ea"/>
              <a:cs typeface="+mn-cs"/>
            </a:rPr>
            <a:t>月豪雨に伴う災害復旧費の影響が続いており依然高い状況となっているが、令和</a:t>
          </a:r>
          <a:r>
            <a:rPr kumimoji="1" lang="en-US" altLang="ja-JP" sz="1000">
              <a:solidFill>
                <a:schemeClr val="dk1"/>
              </a:solidFill>
              <a:effectLst/>
              <a:latin typeface="+mn-lt"/>
              <a:ea typeface="+mn-ea"/>
              <a:cs typeface="+mn-cs"/>
            </a:rPr>
            <a:t>5</a:t>
          </a:r>
          <a:r>
            <a:rPr kumimoji="1" lang="ja-JP" altLang="ja-JP" sz="1000">
              <a:solidFill>
                <a:schemeClr val="dk1"/>
              </a:solidFill>
              <a:effectLst/>
              <a:latin typeface="+mn-lt"/>
              <a:ea typeface="+mn-ea"/>
              <a:cs typeface="+mn-cs"/>
            </a:rPr>
            <a:t>年度までで復旧完了見込みであることから、進捗により減となっており、今後も減少していく見込みである。</a:t>
          </a:r>
          <a:endParaRPr lang="ja-JP" altLang="ja-JP" sz="1100">
            <a:effectLst/>
          </a:endParaRPr>
        </a:p>
        <a:p>
          <a:r>
            <a:rPr kumimoji="1" lang="ja-JP" altLang="ja-JP" sz="1000">
              <a:solidFill>
                <a:schemeClr val="dk1"/>
              </a:solidFill>
              <a:effectLst/>
              <a:latin typeface="+mn-lt"/>
              <a:ea typeface="+mn-ea"/>
              <a:cs typeface="+mn-cs"/>
            </a:rPr>
            <a:t>教育費は、統合中学校建設事業の本体工事への着手や、学校施設のデジタル化に伴う備品購入やシステムの使用料等により大幅に増となった。</a:t>
          </a:r>
          <a:endParaRPr lang="ja-JP" altLang="ja-JP" sz="11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15</a:t>
          </a:r>
          <a:r>
            <a:rPr kumimoji="1" lang="ja-JP" altLang="ja-JP" sz="1100">
              <a:solidFill>
                <a:schemeClr val="dk1"/>
              </a:solidFill>
              <a:effectLst/>
              <a:latin typeface="+mn-lt"/>
              <a:ea typeface="+mn-ea"/>
              <a:cs typeface="+mn-cs"/>
            </a:rPr>
            <a:t>年から</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年にかけて、三次にわたり策定した安芸市財政健全化計画（アクションプラン）に基づく市債発行額の抑制や繰上償還の実施により、財政基盤は改善されてきており、実質収支は安定している。</a:t>
          </a:r>
          <a:endParaRPr lang="ja-JP" altLang="ja-JP" sz="1400">
            <a:effectLst/>
          </a:endParaRPr>
        </a:p>
        <a:p>
          <a:r>
            <a:rPr kumimoji="1" lang="ja-JP" altLang="ja-JP" sz="1100">
              <a:solidFill>
                <a:schemeClr val="dk1"/>
              </a:solidFill>
              <a:effectLst/>
              <a:latin typeface="+mn-lt"/>
              <a:ea typeface="+mn-ea"/>
              <a:cs typeface="+mn-cs"/>
            </a:rPr>
            <a:t>　大規模な災害や普通交付税をはじめ標準財政規模が下がったときにも対応できるよう適切な規模の基金残高を確保し弾力性のある財政運営に努めていく。</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国民健康保険事業については、低所得者層の加入割合が高い反面、高齢者が多く医療費が増大するという構造的問題を抱えている。</a:t>
          </a:r>
          <a:endParaRPr lang="ja-JP" altLang="ja-JP" sz="1400">
            <a:effectLst/>
          </a:endParaRPr>
        </a:p>
        <a:p>
          <a:r>
            <a:rPr kumimoji="1" lang="ja-JP" altLang="ja-JP" sz="1100">
              <a:solidFill>
                <a:schemeClr val="dk1"/>
              </a:solidFill>
              <a:effectLst/>
              <a:latin typeface="+mn-lt"/>
              <a:ea typeface="+mn-ea"/>
              <a:cs typeface="+mn-cs"/>
            </a:rPr>
            <a:t>　本市の国保会計においては、人口減少により被保険者が年々減少する一方、医療の高度化等による医療費の増加で慢性的な赤字会計となっている。</a:t>
          </a:r>
          <a:endParaRPr lang="ja-JP" altLang="ja-JP" sz="1400">
            <a:effectLst/>
          </a:endParaRPr>
        </a:p>
        <a:p>
          <a:r>
            <a:rPr kumimoji="1" lang="ja-JP" altLang="ja-JP" sz="1100">
              <a:solidFill>
                <a:schemeClr val="dk1"/>
              </a:solidFill>
              <a:effectLst/>
              <a:latin typeface="+mn-lt"/>
              <a:ea typeface="+mn-ea"/>
              <a:cs typeface="+mn-cs"/>
            </a:rPr>
            <a:t>　このことから、国保財政安定化を図るため、保険税率の適正化と合わせて一般会計からの法定外繰り出しを</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年度から拡充しており、</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年度末時点で</a:t>
          </a:r>
          <a:r>
            <a:rPr kumimoji="1" lang="en-US" altLang="ja-JP" sz="1100">
              <a:solidFill>
                <a:schemeClr val="dk1"/>
              </a:solidFill>
              <a:effectLst/>
              <a:latin typeface="+mn-lt"/>
              <a:ea typeface="+mn-ea"/>
              <a:cs typeface="+mn-cs"/>
            </a:rPr>
            <a:t>519</a:t>
          </a:r>
          <a:r>
            <a:rPr kumimoji="1" lang="ja-JP" altLang="ja-JP" sz="1100">
              <a:solidFill>
                <a:schemeClr val="dk1"/>
              </a:solidFill>
              <a:effectLst/>
              <a:latin typeface="+mn-lt"/>
              <a:ea typeface="+mn-ea"/>
              <a:cs typeface="+mn-cs"/>
            </a:rPr>
            <a:t>百万円あった累積赤字は、令和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年度末で解消された。</a:t>
          </a:r>
          <a:endParaRPr lang="ja-JP" altLang="ja-JP" sz="1400">
            <a:effectLst/>
          </a:endParaRPr>
        </a:p>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から国保財政運営の広域化（都道府県移行）が開始され、今後、より一層の医療費適正化につながる取り組みが重要となってくることから、特定健診の実施やジェネリック医薬品の推奨等により医療給付費の適正化を推進するとともに、適切な保険税率の見直しにも取り組み歳入確保を図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900">
              <a:solidFill>
                <a:schemeClr val="dk1"/>
              </a:solidFill>
              <a:effectLst/>
              <a:latin typeface="+mn-lt"/>
              <a:ea typeface="+mn-ea"/>
              <a:cs typeface="+mn-cs"/>
            </a:rPr>
            <a:t>平成</a:t>
          </a:r>
          <a:r>
            <a:rPr kumimoji="1" lang="en-US" altLang="ja-JP" sz="900">
              <a:solidFill>
                <a:schemeClr val="dk1"/>
              </a:solidFill>
              <a:effectLst/>
              <a:latin typeface="+mn-lt"/>
              <a:ea typeface="+mn-ea"/>
              <a:cs typeface="+mn-cs"/>
            </a:rPr>
            <a:t>15</a:t>
          </a:r>
          <a:r>
            <a:rPr kumimoji="1" lang="ja-JP" altLang="ja-JP" sz="900">
              <a:solidFill>
                <a:schemeClr val="dk1"/>
              </a:solidFill>
              <a:effectLst/>
              <a:latin typeface="+mn-lt"/>
              <a:ea typeface="+mn-ea"/>
              <a:cs typeface="+mn-cs"/>
            </a:rPr>
            <a:t>年から</a:t>
          </a:r>
          <a:r>
            <a:rPr kumimoji="1" lang="en-US" altLang="ja-JP" sz="900">
              <a:solidFill>
                <a:schemeClr val="dk1"/>
              </a:solidFill>
              <a:effectLst/>
              <a:latin typeface="+mn-lt"/>
              <a:ea typeface="+mn-ea"/>
              <a:cs typeface="+mn-cs"/>
            </a:rPr>
            <a:t>25</a:t>
          </a:r>
          <a:r>
            <a:rPr kumimoji="1" lang="ja-JP" altLang="ja-JP" sz="900">
              <a:solidFill>
                <a:schemeClr val="dk1"/>
              </a:solidFill>
              <a:effectLst/>
              <a:latin typeface="+mn-lt"/>
              <a:ea typeface="+mn-ea"/>
              <a:cs typeface="+mn-cs"/>
            </a:rPr>
            <a:t>年にかけて、三次にわたり策定した安芸市財政健全化計画（アクションプラン）に基づく市債発行額の抑制や繰上償還の実施により、公債費は平成</a:t>
          </a:r>
          <a:r>
            <a:rPr kumimoji="1" lang="en-US" altLang="ja-JP" sz="900">
              <a:solidFill>
                <a:schemeClr val="dk1"/>
              </a:solidFill>
              <a:effectLst/>
              <a:latin typeface="+mn-lt"/>
              <a:ea typeface="+mn-ea"/>
              <a:cs typeface="+mn-cs"/>
            </a:rPr>
            <a:t>19</a:t>
          </a:r>
          <a:r>
            <a:rPr kumimoji="1" lang="ja-JP" altLang="ja-JP" sz="900">
              <a:solidFill>
                <a:schemeClr val="dk1"/>
              </a:solidFill>
              <a:effectLst/>
              <a:latin typeface="+mn-lt"/>
              <a:ea typeface="+mn-ea"/>
              <a:cs typeface="+mn-cs"/>
            </a:rPr>
            <a:t>年度をピークに減少しており、実質公債費比率も改善している。　</a:t>
          </a:r>
          <a:endParaRPr lang="ja-JP" altLang="ja-JP" sz="1050">
            <a:effectLst/>
          </a:endParaRPr>
        </a:p>
        <a:p>
          <a:r>
            <a:rPr kumimoji="1" lang="ja-JP" altLang="ja-JP" sz="900">
              <a:solidFill>
                <a:schemeClr val="dk1"/>
              </a:solidFill>
              <a:effectLst/>
              <a:latin typeface="+mn-lt"/>
              <a:ea typeface="+mn-ea"/>
              <a:cs typeface="+mn-cs"/>
            </a:rPr>
            <a:t>　しかしながら、近年の大型事業に伴う市債に加え、今後も市庁舎建設並びに統合中学校建設により市債発行額が増加することから、元利償還が増加していき、同比率の上昇を見込んでいる。</a:t>
          </a:r>
          <a:endParaRPr lang="ja-JP" altLang="ja-JP" sz="1050">
            <a:effectLst/>
          </a:endParaRPr>
        </a:p>
        <a:p>
          <a:r>
            <a:rPr kumimoji="1" lang="ja-JP" altLang="ja-JP" sz="900">
              <a:solidFill>
                <a:schemeClr val="dk1"/>
              </a:solidFill>
              <a:effectLst/>
              <a:latin typeface="+mn-lt"/>
              <a:ea typeface="+mn-ea"/>
              <a:cs typeface="+mn-cs"/>
            </a:rPr>
            <a:t>　今後も持続可能な財政運営を確保するため、公債費負担適正化計画に基づく公債費の管理に努め、普通交付税非算入公債費の規模によっては、繰上償還並びに減債基金取崩等を検討し、比率の適正かつ安定的な管理に取り組む。</a:t>
          </a:r>
          <a:endParaRPr lang="ja-JP" altLang="ja-JP" sz="1050">
            <a:effectLst/>
          </a:endParaRPr>
        </a:p>
        <a:p>
          <a:r>
            <a:rPr kumimoji="1" lang="ja-JP" altLang="ja-JP" sz="900">
              <a:solidFill>
                <a:schemeClr val="dk1"/>
              </a:solidFill>
              <a:effectLst/>
              <a:latin typeface="+mn-lt"/>
              <a:ea typeface="+mn-ea"/>
              <a:cs typeface="+mn-cs"/>
            </a:rPr>
            <a:t>　あわせて平成</a:t>
          </a:r>
          <a:r>
            <a:rPr kumimoji="1" lang="en-US" altLang="ja-JP" sz="900">
              <a:solidFill>
                <a:schemeClr val="dk1"/>
              </a:solidFill>
              <a:effectLst/>
              <a:latin typeface="+mn-lt"/>
              <a:ea typeface="+mn-ea"/>
              <a:cs typeface="+mn-cs"/>
            </a:rPr>
            <a:t>28</a:t>
          </a:r>
          <a:r>
            <a:rPr kumimoji="1" lang="ja-JP" altLang="ja-JP" sz="900">
              <a:solidFill>
                <a:schemeClr val="dk1"/>
              </a:solidFill>
              <a:effectLst/>
              <a:latin typeface="+mn-lt"/>
              <a:ea typeface="+mn-ea"/>
              <a:cs typeface="+mn-cs"/>
            </a:rPr>
            <a:t>年度に策定した公共施設等総合管理計画に基づく普通建設事業の最適化により更新費用の抑制・平準化を推進する。</a:t>
          </a:r>
          <a:endParaRPr lang="ja-JP" altLang="ja-JP" sz="105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該当なし</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額で大きなウエイトを占めている地方債現在高は、近年の大型事業に伴う市債に加え、市庁舎建設並びに統合中学校建設により市債発行額が増加することから、今後は増加していく局面を迎えている。</a:t>
          </a:r>
          <a:endParaRPr lang="ja-JP" altLang="ja-JP" sz="1400">
            <a:effectLst/>
          </a:endParaRPr>
        </a:p>
        <a:p>
          <a:r>
            <a:rPr kumimoji="1" lang="ja-JP" altLang="ja-JP" sz="1100">
              <a:solidFill>
                <a:schemeClr val="dk1"/>
              </a:solidFill>
              <a:effectLst/>
              <a:latin typeface="+mn-lt"/>
              <a:ea typeface="+mn-ea"/>
              <a:cs typeface="+mn-cs"/>
            </a:rPr>
            <a:t>　将来負担額全体では対前年度</a:t>
          </a:r>
          <a:r>
            <a:rPr kumimoji="1" lang="en-US" altLang="ja-JP" sz="1100">
              <a:solidFill>
                <a:schemeClr val="dk1"/>
              </a:solidFill>
              <a:effectLst/>
              <a:latin typeface="+mn-lt"/>
              <a:ea typeface="+mn-ea"/>
              <a:cs typeface="+mn-cs"/>
            </a:rPr>
            <a:t>2,174</a:t>
          </a:r>
          <a:r>
            <a:rPr kumimoji="1" lang="ja-JP" altLang="ja-JP" sz="1100">
              <a:solidFill>
                <a:schemeClr val="dk1"/>
              </a:solidFill>
              <a:effectLst/>
              <a:latin typeface="+mn-lt"/>
              <a:ea typeface="+mn-ea"/>
              <a:cs typeface="+mn-cs"/>
            </a:rPr>
            <a:t>百万円の増となっているが、進行中の大型事業への備えとして減債基金や施設整備基金を継続的に積立してきたことによる充当可能基金の増や市債残高に対する基準財政需要額算入見込額のなどが将来負担比率を改善させる要因となってい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高知県安芸市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本格的に着手した市庁舎建設事業や統合中学校建設事業への財源対策として施設整備基金への積立や、近年の大型事業に係る公債費管理の備えとして減債基金へ積立、また、ふるさと納税を原資としたふるさと応援基金の積立などを実施した。</a:t>
          </a:r>
          <a:endParaRPr lang="ja-JP" altLang="ja-JP" sz="1400">
            <a:effectLst/>
          </a:endParaRPr>
        </a:p>
        <a:p>
          <a:r>
            <a:rPr kumimoji="1" lang="ja-JP" altLang="ja-JP" sz="1100">
              <a:solidFill>
                <a:schemeClr val="dk1"/>
              </a:solidFill>
              <a:effectLst/>
              <a:latin typeface="+mn-lt"/>
              <a:ea typeface="+mn-ea"/>
              <a:cs typeface="+mn-cs"/>
            </a:rPr>
            <a:t>一方、公営住宅等施設の老朽化対策事業並びに市庁舎建設事業の財源として施設整備基金の取崩や、土佐くろしお鉄道ごめん・なはり線の経営支援として鉄道助成基金の取崩などを実施した。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近年、国による景気対策や南海トラフ地震対応、給食センターや新火葬場、統合保育所の建設のほか、平成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7</a:t>
          </a:r>
          <a:r>
            <a:rPr kumimoji="1" lang="ja-JP" altLang="ja-JP" sz="1100">
              <a:solidFill>
                <a:schemeClr val="dk1"/>
              </a:solidFill>
              <a:effectLst/>
              <a:latin typeface="+mn-lt"/>
              <a:ea typeface="+mn-ea"/>
              <a:cs typeface="+mn-cs"/>
            </a:rPr>
            <a:t>月豪雨災害への対応などにより、市債発行額が増加傾向となっている。また、事業が本格化した市庁舎建設並びに統合中学校建設により、今後も財源対策や公債費管理に苦慮することを想定していることから、令和</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年度以降も施設整備基金や減債基金への計画的な積み立てを継続し、弾力性のある財政基盤の確立に取り組む。</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施設整備基金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公共施設等整備促進のための基金で、喫緊の課題である市庁舎建設や公共施設等の老朽化対策の財源とする。</a:t>
          </a:r>
          <a:endParaRPr lang="ja-JP" altLang="ja-JP" sz="1400">
            <a:effectLst/>
          </a:endParaRPr>
        </a:p>
        <a:p>
          <a:r>
            <a:rPr kumimoji="1" lang="ja-JP" altLang="ja-JP" sz="1100">
              <a:solidFill>
                <a:schemeClr val="dk1"/>
              </a:solidFill>
              <a:effectLst/>
              <a:latin typeface="+mn-lt"/>
              <a:ea typeface="+mn-ea"/>
              <a:cs typeface="+mn-cs"/>
            </a:rPr>
            <a:t>鉄道経営助成基金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地域公共交通の確保を図るため高知県及び沿線市町村により造成された基金で、経営助成を目的とする。</a:t>
          </a:r>
          <a:endParaRPr lang="ja-JP" altLang="ja-JP" sz="1400">
            <a:effectLst/>
          </a:endParaRPr>
        </a:p>
        <a:p>
          <a:r>
            <a:rPr kumimoji="1" lang="ja-JP" altLang="ja-JP" sz="1100">
              <a:solidFill>
                <a:schemeClr val="dk1"/>
              </a:solidFill>
              <a:effectLst/>
              <a:latin typeface="+mn-lt"/>
              <a:ea typeface="+mn-ea"/>
              <a:cs typeface="+mn-cs"/>
            </a:rPr>
            <a:t>ふるさと応援基金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ふるさと納税寄付金を原資とした基金で、条例で定める各事業への財源とする。</a:t>
          </a:r>
          <a:endParaRPr lang="ja-JP" altLang="ja-JP" sz="1400">
            <a:effectLst/>
          </a:endParaRPr>
        </a:p>
        <a:p>
          <a:r>
            <a:rPr kumimoji="1" lang="ja-JP" altLang="ja-JP" sz="1100">
              <a:solidFill>
                <a:schemeClr val="dk1"/>
              </a:solidFill>
              <a:effectLst/>
              <a:latin typeface="+mn-lt"/>
              <a:ea typeface="+mn-ea"/>
              <a:cs typeface="+mn-cs"/>
            </a:rPr>
            <a:t>退職手当基金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年度間負担の平準化を図る目的に、平均退職金と実際の退職金との差額を基金積立又は取崩により調整。</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施設整備基金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公共施設等の老朽化対策並びに市庁舎建設事業の財源として取崩するとともに、今後の大型事業の財源として計画的な積立を実施。</a:t>
          </a:r>
          <a:endParaRPr lang="ja-JP" altLang="ja-JP" sz="1400">
            <a:effectLst/>
          </a:endParaRPr>
        </a:p>
        <a:p>
          <a:r>
            <a:rPr kumimoji="1" lang="ja-JP" altLang="ja-JP" sz="1100">
              <a:solidFill>
                <a:schemeClr val="dk1"/>
              </a:solidFill>
              <a:effectLst/>
              <a:latin typeface="+mn-lt"/>
              <a:ea typeface="+mn-ea"/>
              <a:cs typeface="+mn-cs"/>
            </a:rPr>
            <a:t>鉄道経営助成基金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土佐くろしお鉄道の赤字補てんの財源とするため取崩を実施。</a:t>
          </a:r>
          <a:endParaRPr lang="ja-JP" altLang="ja-JP" sz="1400">
            <a:effectLst/>
          </a:endParaRPr>
        </a:p>
        <a:p>
          <a:r>
            <a:rPr kumimoji="1" lang="ja-JP" altLang="ja-JP" sz="1100">
              <a:solidFill>
                <a:schemeClr val="dk1"/>
              </a:solidFill>
              <a:effectLst/>
              <a:latin typeface="+mn-lt"/>
              <a:ea typeface="+mn-ea"/>
              <a:cs typeface="+mn-cs"/>
            </a:rPr>
            <a:t>ふるさと応援基金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各種単独事業の財源として基金を取崩するとともに、ふるさと納税寄付金の積立を実施。</a:t>
          </a:r>
          <a:endParaRPr lang="ja-JP" altLang="ja-JP" sz="1400">
            <a:effectLst/>
          </a:endParaRPr>
        </a:p>
        <a:p>
          <a:r>
            <a:rPr kumimoji="1" lang="ja-JP" altLang="ja-JP" sz="1100">
              <a:solidFill>
                <a:schemeClr val="dk1"/>
              </a:solidFill>
              <a:effectLst/>
              <a:latin typeface="+mn-lt"/>
              <a:ea typeface="+mn-ea"/>
              <a:cs typeface="+mn-cs"/>
            </a:rPr>
            <a:t>退職手当基金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退職金実績額が平均退職金を下回ったため財源調整として取崩を実施。</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特定目的基金については、各基金設置条例に規定された目的を達成するため、計画的な運用に努めていく。</a:t>
          </a:r>
          <a:endParaRPr lang="ja-JP" altLang="ja-JP" sz="1400">
            <a:effectLst/>
          </a:endParaRPr>
        </a:p>
        <a:p>
          <a:r>
            <a:rPr kumimoji="1" lang="ja-JP" altLang="ja-JP" sz="1100">
              <a:solidFill>
                <a:schemeClr val="dk1"/>
              </a:solidFill>
              <a:effectLst/>
              <a:latin typeface="+mn-lt"/>
              <a:ea typeface="+mn-ea"/>
              <a:cs typeface="+mn-cs"/>
            </a:rPr>
            <a:t>特に、施設整備基金については、本市の喫緊の課題である市庁舎建設や統合中学校建設、さらには小学校の統合や図書館・市民会館の建替などの大型事業への対応に加え、公共施設等の老朽化対策など、今後、多額の財政需要が見込まれており、将来負担の軽減のため、令和</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年度以降も計画的な積立を行う。</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安芸市行政振興基金条例に基づき、基金運用利子の積立を実施した。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財政調整基金については、災害等に対応した歳出増や地方税収入の激減など多額の一般財源を要する事態に陥った場合においても、「決算上の赤字」を回避しながら行政サービスを安定的に運営するため、標準財政規模に対する全国平均を加味しながら基金の造成を行い、不測の事態に備え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近年の大型事業に係る公債費管理の備えとして積立を実施した。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近年、国による景気対策や南海トラフ地震対応、近年の大型事業のほか、平成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7</a:t>
          </a:r>
          <a:r>
            <a:rPr kumimoji="1" lang="ja-JP" altLang="ja-JP" sz="1100">
              <a:solidFill>
                <a:schemeClr val="dk1"/>
              </a:solidFill>
              <a:effectLst/>
              <a:latin typeface="+mn-lt"/>
              <a:ea typeface="+mn-ea"/>
              <a:cs typeface="+mn-cs"/>
            </a:rPr>
            <a:t>月豪雨災害への対応などにより、市債発行額が増加傾向となっている。また、本格的に着手した市庁舎建設並びに統合中学校建設においても多額の市債発行が必要であり、将来的に公債費管理に苦慮することを想定していることから、令和</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年度以降も計画的な積立を継続し、弾力性のある財政基盤の確立に取り組む。</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 zeroHeight="1" x14ac:dyDescent="0.2"/>
  <cols>
    <col min="1" max="11" width="2.08984375" style="176" customWidth="1"/>
    <col min="12" max="12" width="2.26953125" style="176" customWidth="1"/>
    <col min="13" max="17" width="2.36328125" style="176" customWidth="1"/>
    <col min="18" max="119" width="2.08984375" style="176" customWidth="1"/>
    <col min="120" max="16384" width="0" style="176" hidden="1"/>
  </cols>
  <sheetData>
    <row r="1" spans="1:119" ht="33" customHeight="1" x14ac:dyDescent="0.2">
      <c r="B1" s="379" t="s">
        <v>82</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77"/>
      <c r="DK1" s="177"/>
      <c r="DL1" s="177"/>
      <c r="DM1" s="177"/>
      <c r="DN1" s="177"/>
      <c r="DO1" s="177"/>
    </row>
    <row r="2" spans="1:119" ht="24" thickBot="1" x14ac:dyDescent="0.25">
      <c r="B2" s="178" t="s">
        <v>83</v>
      </c>
      <c r="C2" s="178"/>
      <c r="D2" s="179"/>
    </row>
    <row r="3" spans="1:119" ht="18.75" customHeight="1" thickBot="1" x14ac:dyDescent="0.25">
      <c r="A3" s="177"/>
      <c r="B3" s="380" t="s">
        <v>84</v>
      </c>
      <c r="C3" s="381"/>
      <c r="D3" s="381"/>
      <c r="E3" s="382"/>
      <c r="F3" s="382"/>
      <c r="G3" s="382"/>
      <c r="H3" s="382"/>
      <c r="I3" s="382"/>
      <c r="J3" s="382"/>
      <c r="K3" s="382"/>
      <c r="L3" s="382" t="s">
        <v>85</v>
      </c>
      <c r="M3" s="382"/>
      <c r="N3" s="382"/>
      <c r="O3" s="382"/>
      <c r="P3" s="382"/>
      <c r="Q3" s="382"/>
      <c r="R3" s="389"/>
      <c r="S3" s="389"/>
      <c r="T3" s="389"/>
      <c r="U3" s="389"/>
      <c r="V3" s="390"/>
      <c r="W3" s="364" t="s">
        <v>86</v>
      </c>
      <c r="X3" s="365"/>
      <c r="Y3" s="365"/>
      <c r="Z3" s="365"/>
      <c r="AA3" s="365"/>
      <c r="AB3" s="381"/>
      <c r="AC3" s="389" t="s">
        <v>87</v>
      </c>
      <c r="AD3" s="365"/>
      <c r="AE3" s="365"/>
      <c r="AF3" s="365"/>
      <c r="AG3" s="365"/>
      <c r="AH3" s="365"/>
      <c r="AI3" s="365"/>
      <c r="AJ3" s="365"/>
      <c r="AK3" s="365"/>
      <c r="AL3" s="366"/>
      <c r="AM3" s="364" t="s">
        <v>88</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89</v>
      </c>
      <c r="BO3" s="365"/>
      <c r="BP3" s="365"/>
      <c r="BQ3" s="365"/>
      <c r="BR3" s="365"/>
      <c r="BS3" s="365"/>
      <c r="BT3" s="365"/>
      <c r="BU3" s="366"/>
      <c r="BV3" s="364" t="s">
        <v>90</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91</v>
      </c>
      <c r="CU3" s="365"/>
      <c r="CV3" s="365"/>
      <c r="CW3" s="365"/>
      <c r="CX3" s="365"/>
      <c r="CY3" s="365"/>
      <c r="CZ3" s="365"/>
      <c r="DA3" s="366"/>
      <c r="DB3" s="364" t="s">
        <v>92</v>
      </c>
      <c r="DC3" s="365"/>
      <c r="DD3" s="365"/>
      <c r="DE3" s="365"/>
      <c r="DF3" s="365"/>
      <c r="DG3" s="365"/>
      <c r="DH3" s="365"/>
      <c r="DI3" s="366"/>
    </row>
    <row r="4" spans="1:119" ht="18.75" customHeight="1" x14ac:dyDescent="0.2">
      <c r="A4" s="177"/>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93</v>
      </c>
      <c r="AZ4" s="368"/>
      <c r="BA4" s="368"/>
      <c r="BB4" s="368"/>
      <c r="BC4" s="368"/>
      <c r="BD4" s="368"/>
      <c r="BE4" s="368"/>
      <c r="BF4" s="368"/>
      <c r="BG4" s="368"/>
      <c r="BH4" s="368"/>
      <c r="BI4" s="368"/>
      <c r="BJ4" s="368"/>
      <c r="BK4" s="368"/>
      <c r="BL4" s="368"/>
      <c r="BM4" s="369"/>
      <c r="BN4" s="370">
        <v>20081912</v>
      </c>
      <c r="BO4" s="371"/>
      <c r="BP4" s="371"/>
      <c r="BQ4" s="371"/>
      <c r="BR4" s="371"/>
      <c r="BS4" s="371"/>
      <c r="BT4" s="371"/>
      <c r="BU4" s="372"/>
      <c r="BV4" s="370">
        <v>18779481</v>
      </c>
      <c r="BW4" s="371"/>
      <c r="BX4" s="371"/>
      <c r="BY4" s="371"/>
      <c r="BZ4" s="371"/>
      <c r="CA4" s="371"/>
      <c r="CB4" s="371"/>
      <c r="CC4" s="372"/>
      <c r="CD4" s="373" t="s">
        <v>94</v>
      </c>
      <c r="CE4" s="374"/>
      <c r="CF4" s="374"/>
      <c r="CG4" s="374"/>
      <c r="CH4" s="374"/>
      <c r="CI4" s="374"/>
      <c r="CJ4" s="374"/>
      <c r="CK4" s="374"/>
      <c r="CL4" s="374"/>
      <c r="CM4" s="374"/>
      <c r="CN4" s="374"/>
      <c r="CO4" s="374"/>
      <c r="CP4" s="374"/>
      <c r="CQ4" s="374"/>
      <c r="CR4" s="374"/>
      <c r="CS4" s="375"/>
      <c r="CT4" s="376">
        <v>6.4</v>
      </c>
      <c r="CU4" s="377"/>
      <c r="CV4" s="377"/>
      <c r="CW4" s="377"/>
      <c r="CX4" s="377"/>
      <c r="CY4" s="377"/>
      <c r="CZ4" s="377"/>
      <c r="DA4" s="378"/>
      <c r="DB4" s="376">
        <v>6.7</v>
      </c>
      <c r="DC4" s="377"/>
      <c r="DD4" s="377"/>
      <c r="DE4" s="377"/>
      <c r="DF4" s="377"/>
      <c r="DG4" s="377"/>
      <c r="DH4" s="377"/>
      <c r="DI4" s="378"/>
    </row>
    <row r="5" spans="1:119" ht="18.75" customHeight="1" x14ac:dyDescent="0.2">
      <c r="A5" s="177"/>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95</v>
      </c>
      <c r="AN5" s="437"/>
      <c r="AO5" s="437"/>
      <c r="AP5" s="437"/>
      <c r="AQ5" s="437"/>
      <c r="AR5" s="437"/>
      <c r="AS5" s="437"/>
      <c r="AT5" s="438"/>
      <c r="AU5" s="439" t="s">
        <v>96</v>
      </c>
      <c r="AV5" s="440"/>
      <c r="AW5" s="440"/>
      <c r="AX5" s="440"/>
      <c r="AY5" s="441" t="s">
        <v>97</v>
      </c>
      <c r="AZ5" s="442"/>
      <c r="BA5" s="442"/>
      <c r="BB5" s="442"/>
      <c r="BC5" s="442"/>
      <c r="BD5" s="442"/>
      <c r="BE5" s="442"/>
      <c r="BF5" s="442"/>
      <c r="BG5" s="442"/>
      <c r="BH5" s="442"/>
      <c r="BI5" s="442"/>
      <c r="BJ5" s="442"/>
      <c r="BK5" s="442"/>
      <c r="BL5" s="442"/>
      <c r="BM5" s="443"/>
      <c r="BN5" s="407">
        <v>19000505</v>
      </c>
      <c r="BO5" s="408"/>
      <c r="BP5" s="408"/>
      <c r="BQ5" s="408"/>
      <c r="BR5" s="408"/>
      <c r="BS5" s="408"/>
      <c r="BT5" s="408"/>
      <c r="BU5" s="409"/>
      <c r="BV5" s="407">
        <v>17867704</v>
      </c>
      <c r="BW5" s="408"/>
      <c r="BX5" s="408"/>
      <c r="BY5" s="408"/>
      <c r="BZ5" s="408"/>
      <c r="CA5" s="408"/>
      <c r="CB5" s="408"/>
      <c r="CC5" s="409"/>
      <c r="CD5" s="410" t="s">
        <v>98</v>
      </c>
      <c r="CE5" s="411"/>
      <c r="CF5" s="411"/>
      <c r="CG5" s="411"/>
      <c r="CH5" s="411"/>
      <c r="CI5" s="411"/>
      <c r="CJ5" s="411"/>
      <c r="CK5" s="411"/>
      <c r="CL5" s="411"/>
      <c r="CM5" s="411"/>
      <c r="CN5" s="411"/>
      <c r="CO5" s="411"/>
      <c r="CP5" s="411"/>
      <c r="CQ5" s="411"/>
      <c r="CR5" s="411"/>
      <c r="CS5" s="412"/>
      <c r="CT5" s="404">
        <v>84.9</v>
      </c>
      <c r="CU5" s="405"/>
      <c r="CV5" s="405"/>
      <c r="CW5" s="405"/>
      <c r="CX5" s="405"/>
      <c r="CY5" s="405"/>
      <c r="CZ5" s="405"/>
      <c r="DA5" s="406"/>
      <c r="DB5" s="404">
        <v>79.8</v>
      </c>
      <c r="DC5" s="405"/>
      <c r="DD5" s="405"/>
      <c r="DE5" s="405"/>
      <c r="DF5" s="405"/>
      <c r="DG5" s="405"/>
      <c r="DH5" s="405"/>
      <c r="DI5" s="406"/>
    </row>
    <row r="6" spans="1:119" ht="18.75" customHeight="1" x14ac:dyDescent="0.2">
      <c r="A6" s="177"/>
      <c r="B6" s="413" t="s">
        <v>99</v>
      </c>
      <c r="C6" s="414"/>
      <c r="D6" s="414"/>
      <c r="E6" s="415"/>
      <c r="F6" s="415"/>
      <c r="G6" s="415"/>
      <c r="H6" s="415"/>
      <c r="I6" s="415"/>
      <c r="J6" s="415"/>
      <c r="K6" s="415"/>
      <c r="L6" s="415" t="s">
        <v>100</v>
      </c>
      <c r="M6" s="415"/>
      <c r="N6" s="415"/>
      <c r="O6" s="415"/>
      <c r="P6" s="415"/>
      <c r="Q6" s="415"/>
      <c r="R6" s="419"/>
      <c r="S6" s="419"/>
      <c r="T6" s="419"/>
      <c r="U6" s="419"/>
      <c r="V6" s="420"/>
      <c r="W6" s="423" t="s">
        <v>101</v>
      </c>
      <c r="X6" s="424"/>
      <c r="Y6" s="424"/>
      <c r="Z6" s="424"/>
      <c r="AA6" s="424"/>
      <c r="AB6" s="414"/>
      <c r="AC6" s="427" t="s">
        <v>102</v>
      </c>
      <c r="AD6" s="428"/>
      <c r="AE6" s="428"/>
      <c r="AF6" s="428"/>
      <c r="AG6" s="428"/>
      <c r="AH6" s="428"/>
      <c r="AI6" s="428"/>
      <c r="AJ6" s="428"/>
      <c r="AK6" s="428"/>
      <c r="AL6" s="429"/>
      <c r="AM6" s="436" t="s">
        <v>103</v>
      </c>
      <c r="AN6" s="437"/>
      <c r="AO6" s="437"/>
      <c r="AP6" s="437"/>
      <c r="AQ6" s="437"/>
      <c r="AR6" s="437"/>
      <c r="AS6" s="437"/>
      <c r="AT6" s="438"/>
      <c r="AU6" s="439" t="s">
        <v>104</v>
      </c>
      <c r="AV6" s="440"/>
      <c r="AW6" s="440"/>
      <c r="AX6" s="440"/>
      <c r="AY6" s="441" t="s">
        <v>105</v>
      </c>
      <c r="AZ6" s="442"/>
      <c r="BA6" s="442"/>
      <c r="BB6" s="442"/>
      <c r="BC6" s="442"/>
      <c r="BD6" s="442"/>
      <c r="BE6" s="442"/>
      <c r="BF6" s="442"/>
      <c r="BG6" s="442"/>
      <c r="BH6" s="442"/>
      <c r="BI6" s="442"/>
      <c r="BJ6" s="442"/>
      <c r="BK6" s="442"/>
      <c r="BL6" s="442"/>
      <c r="BM6" s="443"/>
      <c r="BN6" s="407">
        <v>1081407</v>
      </c>
      <c r="BO6" s="408"/>
      <c r="BP6" s="408"/>
      <c r="BQ6" s="408"/>
      <c r="BR6" s="408"/>
      <c r="BS6" s="408"/>
      <c r="BT6" s="408"/>
      <c r="BU6" s="409"/>
      <c r="BV6" s="407">
        <v>911777</v>
      </c>
      <c r="BW6" s="408"/>
      <c r="BX6" s="408"/>
      <c r="BY6" s="408"/>
      <c r="BZ6" s="408"/>
      <c r="CA6" s="408"/>
      <c r="CB6" s="408"/>
      <c r="CC6" s="409"/>
      <c r="CD6" s="410" t="s">
        <v>106</v>
      </c>
      <c r="CE6" s="411"/>
      <c r="CF6" s="411"/>
      <c r="CG6" s="411"/>
      <c r="CH6" s="411"/>
      <c r="CI6" s="411"/>
      <c r="CJ6" s="411"/>
      <c r="CK6" s="411"/>
      <c r="CL6" s="411"/>
      <c r="CM6" s="411"/>
      <c r="CN6" s="411"/>
      <c r="CO6" s="411"/>
      <c r="CP6" s="411"/>
      <c r="CQ6" s="411"/>
      <c r="CR6" s="411"/>
      <c r="CS6" s="412"/>
      <c r="CT6" s="444">
        <v>85.8</v>
      </c>
      <c r="CU6" s="445"/>
      <c r="CV6" s="445"/>
      <c r="CW6" s="445"/>
      <c r="CX6" s="445"/>
      <c r="CY6" s="445"/>
      <c r="CZ6" s="445"/>
      <c r="DA6" s="446"/>
      <c r="DB6" s="444">
        <v>82.1</v>
      </c>
      <c r="DC6" s="445"/>
      <c r="DD6" s="445"/>
      <c r="DE6" s="445"/>
      <c r="DF6" s="445"/>
      <c r="DG6" s="445"/>
      <c r="DH6" s="445"/>
      <c r="DI6" s="446"/>
    </row>
    <row r="7" spans="1:119" ht="18.75" customHeight="1" x14ac:dyDescent="0.2">
      <c r="A7" s="177"/>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107</v>
      </c>
      <c r="AN7" s="437"/>
      <c r="AO7" s="437"/>
      <c r="AP7" s="437"/>
      <c r="AQ7" s="437"/>
      <c r="AR7" s="437"/>
      <c r="AS7" s="437"/>
      <c r="AT7" s="438"/>
      <c r="AU7" s="439" t="s">
        <v>96</v>
      </c>
      <c r="AV7" s="440"/>
      <c r="AW7" s="440"/>
      <c r="AX7" s="440"/>
      <c r="AY7" s="441" t="s">
        <v>108</v>
      </c>
      <c r="AZ7" s="442"/>
      <c r="BA7" s="442"/>
      <c r="BB7" s="442"/>
      <c r="BC7" s="442"/>
      <c r="BD7" s="442"/>
      <c r="BE7" s="442"/>
      <c r="BF7" s="442"/>
      <c r="BG7" s="442"/>
      <c r="BH7" s="442"/>
      <c r="BI7" s="442"/>
      <c r="BJ7" s="442"/>
      <c r="BK7" s="442"/>
      <c r="BL7" s="442"/>
      <c r="BM7" s="443"/>
      <c r="BN7" s="407">
        <v>653269</v>
      </c>
      <c r="BO7" s="408"/>
      <c r="BP7" s="408"/>
      <c r="BQ7" s="408"/>
      <c r="BR7" s="408"/>
      <c r="BS7" s="408"/>
      <c r="BT7" s="408"/>
      <c r="BU7" s="409"/>
      <c r="BV7" s="407">
        <v>447234</v>
      </c>
      <c r="BW7" s="408"/>
      <c r="BX7" s="408"/>
      <c r="BY7" s="408"/>
      <c r="BZ7" s="408"/>
      <c r="CA7" s="408"/>
      <c r="CB7" s="408"/>
      <c r="CC7" s="409"/>
      <c r="CD7" s="410" t="s">
        <v>109</v>
      </c>
      <c r="CE7" s="411"/>
      <c r="CF7" s="411"/>
      <c r="CG7" s="411"/>
      <c r="CH7" s="411"/>
      <c r="CI7" s="411"/>
      <c r="CJ7" s="411"/>
      <c r="CK7" s="411"/>
      <c r="CL7" s="411"/>
      <c r="CM7" s="411"/>
      <c r="CN7" s="411"/>
      <c r="CO7" s="411"/>
      <c r="CP7" s="411"/>
      <c r="CQ7" s="411"/>
      <c r="CR7" s="411"/>
      <c r="CS7" s="412"/>
      <c r="CT7" s="407">
        <v>6730951</v>
      </c>
      <c r="CU7" s="408"/>
      <c r="CV7" s="408"/>
      <c r="CW7" s="408"/>
      <c r="CX7" s="408"/>
      <c r="CY7" s="408"/>
      <c r="CZ7" s="408"/>
      <c r="DA7" s="409"/>
      <c r="DB7" s="407">
        <v>6957535</v>
      </c>
      <c r="DC7" s="408"/>
      <c r="DD7" s="408"/>
      <c r="DE7" s="408"/>
      <c r="DF7" s="408"/>
      <c r="DG7" s="408"/>
      <c r="DH7" s="408"/>
      <c r="DI7" s="409"/>
    </row>
    <row r="8" spans="1:119" ht="18.75" customHeight="1" thickBot="1" x14ac:dyDescent="0.25">
      <c r="A8" s="177"/>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110</v>
      </c>
      <c r="AN8" s="437"/>
      <c r="AO8" s="437"/>
      <c r="AP8" s="437"/>
      <c r="AQ8" s="437"/>
      <c r="AR8" s="437"/>
      <c r="AS8" s="437"/>
      <c r="AT8" s="438"/>
      <c r="AU8" s="439" t="s">
        <v>111</v>
      </c>
      <c r="AV8" s="440"/>
      <c r="AW8" s="440"/>
      <c r="AX8" s="440"/>
      <c r="AY8" s="441" t="s">
        <v>112</v>
      </c>
      <c r="AZ8" s="442"/>
      <c r="BA8" s="442"/>
      <c r="BB8" s="442"/>
      <c r="BC8" s="442"/>
      <c r="BD8" s="442"/>
      <c r="BE8" s="442"/>
      <c r="BF8" s="442"/>
      <c r="BG8" s="442"/>
      <c r="BH8" s="442"/>
      <c r="BI8" s="442"/>
      <c r="BJ8" s="442"/>
      <c r="BK8" s="442"/>
      <c r="BL8" s="442"/>
      <c r="BM8" s="443"/>
      <c r="BN8" s="407">
        <v>428138</v>
      </c>
      <c r="BO8" s="408"/>
      <c r="BP8" s="408"/>
      <c r="BQ8" s="408"/>
      <c r="BR8" s="408"/>
      <c r="BS8" s="408"/>
      <c r="BT8" s="408"/>
      <c r="BU8" s="409"/>
      <c r="BV8" s="407">
        <v>464543</v>
      </c>
      <c r="BW8" s="408"/>
      <c r="BX8" s="408"/>
      <c r="BY8" s="408"/>
      <c r="BZ8" s="408"/>
      <c r="CA8" s="408"/>
      <c r="CB8" s="408"/>
      <c r="CC8" s="409"/>
      <c r="CD8" s="410" t="s">
        <v>113</v>
      </c>
      <c r="CE8" s="411"/>
      <c r="CF8" s="411"/>
      <c r="CG8" s="411"/>
      <c r="CH8" s="411"/>
      <c r="CI8" s="411"/>
      <c r="CJ8" s="411"/>
      <c r="CK8" s="411"/>
      <c r="CL8" s="411"/>
      <c r="CM8" s="411"/>
      <c r="CN8" s="411"/>
      <c r="CO8" s="411"/>
      <c r="CP8" s="411"/>
      <c r="CQ8" s="411"/>
      <c r="CR8" s="411"/>
      <c r="CS8" s="412"/>
      <c r="CT8" s="447">
        <v>0.31</v>
      </c>
      <c r="CU8" s="448"/>
      <c r="CV8" s="448"/>
      <c r="CW8" s="448"/>
      <c r="CX8" s="448"/>
      <c r="CY8" s="448"/>
      <c r="CZ8" s="448"/>
      <c r="DA8" s="449"/>
      <c r="DB8" s="447">
        <v>0.31</v>
      </c>
      <c r="DC8" s="448"/>
      <c r="DD8" s="448"/>
      <c r="DE8" s="448"/>
      <c r="DF8" s="448"/>
      <c r="DG8" s="448"/>
      <c r="DH8" s="448"/>
      <c r="DI8" s="449"/>
    </row>
    <row r="9" spans="1:119" ht="18.75" customHeight="1" thickBot="1" x14ac:dyDescent="0.25">
      <c r="A9" s="177"/>
      <c r="B9" s="401" t="s">
        <v>114</v>
      </c>
      <c r="C9" s="402"/>
      <c r="D9" s="402"/>
      <c r="E9" s="402"/>
      <c r="F9" s="402"/>
      <c r="G9" s="402"/>
      <c r="H9" s="402"/>
      <c r="I9" s="402"/>
      <c r="J9" s="402"/>
      <c r="K9" s="450"/>
      <c r="L9" s="451" t="s">
        <v>115</v>
      </c>
      <c r="M9" s="452"/>
      <c r="N9" s="452"/>
      <c r="O9" s="452"/>
      <c r="P9" s="452"/>
      <c r="Q9" s="453"/>
      <c r="R9" s="454">
        <v>16243</v>
      </c>
      <c r="S9" s="455"/>
      <c r="T9" s="455"/>
      <c r="U9" s="455"/>
      <c r="V9" s="456"/>
      <c r="W9" s="364" t="s">
        <v>116</v>
      </c>
      <c r="X9" s="365"/>
      <c r="Y9" s="365"/>
      <c r="Z9" s="365"/>
      <c r="AA9" s="365"/>
      <c r="AB9" s="365"/>
      <c r="AC9" s="365"/>
      <c r="AD9" s="365"/>
      <c r="AE9" s="365"/>
      <c r="AF9" s="365"/>
      <c r="AG9" s="365"/>
      <c r="AH9" s="365"/>
      <c r="AI9" s="365"/>
      <c r="AJ9" s="365"/>
      <c r="AK9" s="365"/>
      <c r="AL9" s="366"/>
      <c r="AM9" s="436" t="s">
        <v>117</v>
      </c>
      <c r="AN9" s="437"/>
      <c r="AO9" s="437"/>
      <c r="AP9" s="437"/>
      <c r="AQ9" s="437"/>
      <c r="AR9" s="437"/>
      <c r="AS9" s="437"/>
      <c r="AT9" s="438"/>
      <c r="AU9" s="439" t="s">
        <v>111</v>
      </c>
      <c r="AV9" s="440"/>
      <c r="AW9" s="440"/>
      <c r="AX9" s="440"/>
      <c r="AY9" s="441" t="s">
        <v>118</v>
      </c>
      <c r="AZ9" s="442"/>
      <c r="BA9" s="442"/>
      <c r="BB9" s="442"/>
      <c r="BC9" s="442"/>
      <c r="BD9" s="442"/>
      <c r="BE9" s="442"/>
      <c r="BF9" s="442"/>
      <c r="BG9" s="442"/>
      <c r="BH9" s="442"/>
      <c r="BI9" s="442"/>
      <c r="BJ9" s="442"/>
      <c r="BK9" s="442"/>
      <c r="BL9" s="442"/>
      <c r="BM9" s="443"/>
      <c r="BN9" s="407">
        <v>-36405</v>
      </c>
      <c r="BO9" s="408"/>
      <c r="BP9" s="408"/>
      <c r="BQ9" s="408"/>
      <c r="BR9" s="408"/>
      <c r="BS9" s="408"/>
      <c r="BT9" s="408"/>
      <c r="BU9" s="409"/>
      <c r="BV9" s="407">
        <v>236477</v>
      </c>
      <c r="BW9" s="408"/>
      <c r="BX9" s="408"/>
      <c r="BY9" s="408"/>
      <c r="BZ9" s="408"/>
      <c r="CA9" s="408"/>
      <c r="CB9" s="408"/>
      <c r="CC9" s="409"/>
      <c r="CD9" s="410" t="s">
        <v>119</v>
      </c>
      <c r="CE9" s="411"/>
      <c r="CF9" s="411"/>
      <c r="CG9" s="411"/>
      <c r="CH9" s="411"/>
      <c r="CI9" s="411"/>
      <c r="CJ9" s="411"/>
      <c r="CK9" s="411"/>
      <c r="CL9" s="411"/>
      <c r="CM9" s="411"/>
      <c r="CN9" s="411"/>
      <c r="CO9" s="411"/>
      <c r="CP9" s="411"/>
      <c r="CQ9" s="411"/>
      <c r="CR9" s="411"/>
      <c r="CS9" s="412"/>
      <c r="CT9" s="404">
        <v>17.899999999999999</v>
      </c>
      <c r="CU9" s="405"/>
      <c r="CV9" s="405"/>
      <c r="CW9" s="405"/>
      <c r="CX9" s="405"/>
      <c r="CY9" s="405"/>
      <c r="CZ9" s="405"/>
      <c r="DA9" s="406"/>
      <c r="DB9" s="404">
        <v>16.7</v>
      </c>
      <c r="DC9" s="405"/>
      <c r="DD9" s="405"/>
      <c r="DE9" s="405"/>
      <c r="DF9" s="405"/>
      <c r="DG9" s="405"/>
      <c r="DH9" s="405"/>
      <c r="DI9" s="406"/>
    </row>
    <row r="10" spans="1:119" ht="18.75" customHeight="1" thickBot="1" x14ac:dyDescent="0.25">
      <c r="A10" s="177"/>
      <c r="B10" s="401"/>
      <c r="C10" s="402"/>
      <c r="D10" s="402"/>
      <c r="E10" s="402"/>
      <c r="F10" s="402"/>
      <c r="G10" s="402"/>
      <c r="H10" s="402"/>
      <c r="I10" s="402"/>
      <c r="J10" s="402"/>
      <c r="K10" s="450"/>
      <c r="L10" s="457" t="s">
        <v>120</v>
      </c>
      <c r="M10" s="437"/>
      <c r="N10" s="437"/>
      <c r="O10" s="437"/>
      <c r="P10" s="437"/>
      <c r="Q10" s="438"/>
      <c r="R10" s="458">
        <v>17577</v>
      </c>
      <c r="S10" s="459"/>
      <c r="T10" s="459"/>
      <c r="U10" s="459"/>
      <c r="V10" s="460"/>
      <c r="W10" s="395"/>
      <c r="X10" s="396"/>
      <c r="Y10" s="396"/>
      <c r="Z10" s="396"/>
      <c r="AA10" s="396"/>
      <c r="AB10" s="396"/>
      <c r="AC10" s="396"/>
      <c r="AD10" s="396"/>
      <c r="AE10" s="396"/>
      <c r="AF10" s="396"/>
      <c r="AG10" s="396"/>
      <c r="AH10" s="396"/>
      <c r="AI10" s="396"/>
      <c r="AJ10" s="396"/>
      <c r="AK10" s="396"/>
      <c r="AL10" s="399"/>
      <c r="AM10" s="436" t="s">
        <v>121</v>
      </c>
      <c r="AN10" s="437"/>
      <c r="AO10" s="437"/>
      <c r="AP10" s="437"/>
      <c r="AQ10" s="437"/>
      <c r="AR10" s="437"/>
      <c r="AS10" s="437"/>
      <c r="AT10" s="438"/>
      <c r="AU10" s="439" t="s">
        <v>122</v>
      </c>
      <c r="AV10" s="440"/>
      <c r="AW10" s="440"/>
      <c r="AX10" s="440"/>
      <c r="AY10" s="441" t="s">
        <v>123</v>
      </c>
      <c r="AZ10" s="442"/>
      <c r="BA10" s="442"/>
      <c r="BB10" s="442"/>
      <c r="BC10" s="442"/>
      <c r="BD10" s="442"/>
      <c r="BE10" s="442"/>
      <c r="BF10" s="442"/>
      <c r="BG10" s="442"/>
      <c r="BH10" s="442"/>
      <c r="BI10" s="442"/>
      <c r="BJ10" s="442"/>
      <c r="BK10" s="442"/>
      <c r="BL10" s="442"/>
      <c r="BM10" s="443"/>
      <c r="BN10" s="407">
        <v>45598</v>
      </c>
      <c r="BO10" s="408"/>
      <c r="BP10" s="408"/>
      <c r="BQ10" s="408"/>
      <c r="BR10" s="408"/>
      <c r="BS10" s="408"/>
      <c r="BT10" s="408"/>
      <c r="BU10" s="409"/>
      <c r="BV10" s="407">
        <v>606</v>
      </c>
      <c r="BW10" s="408"/>
      <c r="BX10" s="408"/>
      <c r="BY10" s="408"/>
      <c r="BZ10" s="408"/>
      <c r="CA10" s="408"/>
      <c r="CB10" s="408"/>
      <c r="CC10" s="409"/>
      <c r="CD10" s="180" t="s">
        <v>124</v>
      </c>
      <c r="CE10" s="181"/>
      <c r="CF10" s="181"/>
      <c r="CG10" s="181"/>
      <c r="CH10" s="181"/>
      <c r="CI10" s="181"/>
      <c r="CJ10" s="181"/>
      <c r="CK10" s="181"/>
      <c r="CL10" s="181"/>
      <c r="CM10" s="181"/>
      <c r="CN10" s="181"/>
      <c r="CO10" s="181"/>
      <c r="CP10" s="181"/>
      <c r="CQ10" s="181"/>
      <c r="CR10" s="181"/>
      <c r="CS10" s="182"/>
      <c r="CT10" s="183"/>
      <c r="CU10" s="184"/>
      <c r="CV10" s="184"/>
      <c r="CW10" s="184"/>
      <c r="CX10" s="184"/>
      <c r="CY10" s="184"/>
      <c r="CZ10" s="184"/>
      <c r="DA10" s="185"/>
      <c r="DB10" s="183"/>
      <c r="DC10" s="184"/>
      <c r="DD10" s="184"/>
      <c r="DE10" s="184"/>
      <c r="DF10" s="184"/>
      <c r="DG10" s="184"/>
      <c r="DH10" s="184"/>
      <c r="DI10" s="185"/>
    </row>
    <row r="11" spans="1:119" ht="18.75" customHeight="1" thickBot="1" x14ac:dyDescent="0.25">
      <c r="A11" s="177"/>
      <c r="B11" s="401"/>
      <c r="C11" s="402"/>
      <c r="D11" s="402"/>
      <c r="E11" s="402"/>
      <c r="F11" s="402"/>
      <c r="G11" s="402"/>
      <c r="H11" s="402"/>
      <c r="I11" s="402"/>
      <c r="J11" s="402"/>
      <c r="K11" s="450"/>
      <c r="L11" s="461" t="s">
        <v>125</v>
      </c>
      <c r="M11" s="462"/>
      <c r="N11" s="462"/>
      <c r="O11" s="462"/>
      <c r="P11" s="462"/>
      <c r="Q11" s="463"/>
      <c r="R11" s="464" t="s">
        <v>126</v>
      </c>
      <c r="S11" s="465"/>
      <c r="T11" s="465"/>
      <c r="U11" s="465"/>
      <c r="V11" s="466"/>
      <c r="W11" s="395"/>
      <c r="X11" s="396"/>
      <c r="Y11" s="396"/>
      <c r="Z11" s="396"/>
      <c r="AA11" s="396"/>
      <c r="AB11" s="396"/>
      <c r="AC11" s="396"/>
      <c r="AD11" s="396"/>
      <c r="AE11" s="396"/>
      <c r="AF11" s="396"/>
      <c r="AG11" s="396"/>
      <c r="AH11" s="396"/>
      <c r="AI11" s="396"/>
      <c r="AJ11" s="396"/>
      <c r="AK11" s="396"/>
      <c r="AL11" s="399"/>
      <c r="AM11" s="436" t="s">
        <v>127</v>
      </c>
      <c r="AN11" s="437"/>
      <c r="AO11" s="437"/>
      <c r="AP11" s="437"/>
      <c r="AQ11" s="437"/>
      <c r="AR11" s="437"/>
      <c r="AS11" s="437"/>
      <c r="AT11" s="438"/>
      <c r="AU11" s="439" t="s">
        <v>128</v>
      </c>
      <c r="AV11" s="440"/>
      <c r="AW11" s="440"/>
      <c r="AX11" s="440"/>
      <c r="AY11" s="441" t="s">
        <v>129</v>
      </c>
      <c r="AZ11" s="442"/>
      <c r="BA11" s="442"/>
      <c r="BB11" s="442"/>
      <c r="BC11" s="442"/>
      <c r="BD11" s="442"/>
      <c r="BE11" s="442"/>
      <c r="BF11" s="442"/>
      <c r="BG11" s="442"/>
      <c r="BH11" s="442"/>
      <c r="BI11" s="442"/>
      <c r="BJ11" s="442"/>
      <c r="BK11" s="442"/>
      <c r="BL11" s="442"/>
      <c r="BM11" s="443"/>
      <c r="BN11" s="407">
        <v>402208</v>
      </c>
      <c r="BO11" s="408"/>
      <c r="BP11" s="408"/>
      <c r="BQ11" s="408"/>
      <c r="BR11" s="408"/>
      <c r="BS11" s="408"/>
      <c r="BT11" s="408"/>
      <c r="BU11" s="409"/>
      <c r="BV11" s="407">
        <v>425451</v>
      </c>
      <c r="BW11" s="408"/>
      <c r="BX11" s="408"/>
      <c r="BY11" s="408"/>
      <c r="BZ11" s="408"/>
      <c r="CA11" s="408"/>
      <c r="CB11" s="408"/>
      <c r="CC11" s="409"/>
      <c r="CD11" s="410" t="s">
        <v>130</v>
      </c>
      <c r="CE11" s="411"/>
      <c r="CF11" s="411"/>
      <c r="CG11" s="411"/>
      <c r="CH11" s="411"/>
      <c r="CI11" s="411"/>
      <c r="CJ11" s="411"/>
      <c r="CK11" s="411"/>
      <c r="CL11" s="411"/>
      <c r="CM11" s="411"/>
      <c r="CN11" s="411"/>
      <c r="CO11" s="411"/>
      <c r="CP11" s="411"/>
      <c r="CQ11" s="411"/>
      <c r="CR11" s="411"/>
      <c r="CS11" s="412"/>
      <c r="CT11" s="447" t="s">
        <v>131</v>
      </c>
      <c r="CU11" s="448"/>
      <c r="CV11" s="448"/>
      <c r="CW11" s="448"/>
      <c r="CX11" s="448"/>
      <c r="CY11" s="448"/>
      <c r="CZ11" s="448"/>
      <c r="DA11" s="449"/>
      <c r="DB11" s="447" t="s">
        <v>131</v>
      </c>
      <c r="DC11" s="448"/>
      <c r="DD11" s="448"/>
      <c r="DE11" s="448"/>
      <c r="DF11" s="448"/>
      <c r="DG11" s="448"/>
      <c r="DH11" s="448"/>
      <c r="DI11" s="449"/>
    </row>
    <row r="12" spans="1:119" ht="18.75" customHeight="1" x14ac:dyDescent="0.2">
      <c r="A12" s="177"/>
      <c r="B12" s="467" t="s">
        <v>132</v>
      </c>
      <c r="C12" s="468"/>
      <c r="D12" s="468"/>
      <c r="E12" s="468"/>
      <c r="F12" s="468"/>
      <c r="G12" s="468"/>
      <c r="H12" s="468"/>
      <c r="I12" s="468"/>
      <c r="J12" s="468"/>
      <c r="K12" s="469"/>
      <c r="L12" s="476" t="s">
        <v>133</v>
      </c>
      <c r="M12" s="477"/>
      <c r="N12" s="477"/>
      <c r="O12" s="477"/>
      <c r="P12" s="477"/>
      <c r="Q12" s="478"/>
      <c r="R12" s="479">
        <v>16235</v>
      </c>
      <c r="S12" s="480"/>
      <c r="T12" s="480"/>
      <c r="U12" s="480"/>
      <c r="V12" s="481"/>
      <c r="W12" s="482" t="s">
        <v>1</v>
      </c>
      <c r="X12" s="440"/>
      <c r="Y12" s="440"/>
      <c r="Z12" s="440"/>
      <c r="AA12" s="440"/>
      <c r="AB12" s="483"/>
      <c r="AC12" s="484" t="s">
        <v>134</v>
      </c>
      <c r="AD12" s="485"/>
      <c r="AE12" s="485"/>
      <c r="AF12" s="485"/>
      <c r="AG12" s="486"/>
      <c r="AH12" s="484" t="s">
        <v>135</v>
      </c>
      <c r="AI12" s="485"/>
      <c r="AJ12" s="485"/>
      <c r="AK12" s="485"/>
      <c r="AL12" s="487"/>
      <c r="AM12" s="436" t="s">
        <v>136</v>
      </c>
      <c r="AN12" s="437"/>
      <c r="AO12" s="437"/>
      <c r="AP12" s="437"/>
      <c r="AQ12" s="437"/>
      <c r="AR12" s="437"/>
      <c r="AS12" s="437"/>
      <c r="AT12" s="438"/>
      <c r="AU12" s="439" t="s">
        <v>137</v>
      </c>
      <c r="AV12" s="440"/>
      <c r="AW12" s="440"/>
      <c r="AX12" s="440"/>
      <c r="AY12" s="441" t="s">
        <v>138</v>
      </c>
      <c r="AZ12" s="442"/>
      <c r="BA12" s="442"/>
      <c r="BB12" s="442"/>
      <c r="BC12" s="442"/>
      <c r="BD12" s="442"/>
      <c r="BE12" s="442"/>
      <c r="BF12" s="442"/>
      <c r="BG12" s="442"/>
      <c r="BH12" s="442"/>
      <c r="BI12" s="442"/>
      <c r="BJ12" s="442"/>
      <c r="BK12" s="442"/>
      <c r="BL12" s="442"/>
      <c r="BM12" s="443"/>
      <c r="BN12" s="407">
        <v>0</v>
      </c>
      <c r="BO12" s="408"/>
      <c r="BP12" s="408"/>
      <c r="BQ12" s="408"/>
      <c r="BR12" s="408"/>
      <c r="BS12" s="408"/>
      <c r="BT12" s="408"/>
      <c r="BU12" s="409"/>
      <c r="BV12" s="407">
        <v>0</v>
      </c>
      <c r="BW12" s="408"/>
      <c r="BX12" s="408"/>
      <c r="BY12" s="408"/>
      <c r="BZ12" s="408"/>
      <c r="CA12" s="408"/>
      <c r="CB12" s="408"/>
      <c r="CC12" s="409"/>
      <c r="CD12" s="410" t="s">
        <v>139</v>
      </c>
      <c r="CE12" s="411"/>
      <c r="CF12" s="411"/>
      <c r="CG12" s="411"/>
      <c r="CH12" s="411"/>
      <c r="CI12" s="411"/>
      <c r="CJ12" s="411"/>
      <c r="CK12" s="411"/>
      <c r="CL12" s="411"/>
      <c r="CM12" s="411"/>
      <c r="CN12" s="411"/>
      <c r="CO12" s="411"/>
      <c r="CP12" s="411"/>
      <c r="CQ12" s="411"/>
      <c r="CR12" s="411"/>
      <c r="CS12" s="412"/>
      <c r="CT12" s="447" t="s">
        <v>140</v>
      </c>
      <c r="CU12" s="448"/>
      <c r="CV12" s="448"/>
      <c r="CW12" s="448"/>
      <c r="CX12" s="448"/>
      <c r="CY12" s="448"/>
      <c r="CZ12" s="448"/>
      <c r="DA12" s="449"/>
      <c r="DB12" s="447" t="s">
        <v>140</v>
      </c>
      <c r="DC12" s="448"/>
      <c r="DD12" s="448"/>
      <c r="DE12" s="448"/>
      <c r="DF12" s="448"/>
      <c r="DG12" s="448"/>
      <c r="DH12" s="448"/>
      <c r="DI12" s="449"/>
    </row>
    <row r="13" spans="1:119" ht="18.75" customHeight="1" x14ac:dyDescent="0.2">
      <c r="A13" s="177"/>
      <c r="B13" s="470"/>
      <c r="C13" s="471"/>
      <c r="D13" s="471"/>
      <c r="E13" s="471"/>
      <c r="F13" s="471"/>
      <c r="G13" s="471"/>
      <c r="H13" s="471"/>
      <c r="I13" s="471"/>
      <c r="J13" s="471"/>
      <c r="K13" s="472"/>
      <c r="L13" s="186"/>
      <c r="M13" s="498" t="s">
        <v>141</v>
      </c>
      <c r="N13" s="499"/>
      <c r="O13" s="499"/>
      <c r="P13" s="499"/>
      <c r="Q13" s="500"/>
      <c r="R13" s="491">
        <v>16149</v>
      </c>
      <c r="S13" s="492"/>
      <c r="T13" s="492"/>
      <c r="U13" s="492"/>
      <c r="V13" s="493"/>
      <c r="W13" s="423" t="s">
        <v>142</v>
      </c>
      <c r="X13" s="424"/>
      <c r="Y13" s="424"/>
      <c r="Z13" s="424"/>
      <c r="AA13" s="424"/>
      <c r="AB13" s="414"/>
      <c r="AC13" s="458">
        <v>2174</v>
      </c>
      <c r="AD13" s="459"/>
      <c r="AE13" s="459"/>
      <c r="AF13" s="459"/>
      <c r="AG13" s="501"/>
      <c r="AH13" s="458">
        <v>2328</v>
      </c>
      <c r="AI13" s="459"/>
      <c r="AJ13" s="459"/>
      <c r="AK13" s="459"/>
      <c r="AL13" s="460"/>
      <c r="AM13" s="436" t="s">
        <v>143</v>
      </c>
      <c r="AN13" s="437"/>
      <c r="AO13" s="437"/>
      <c r="AP13" s="437"/>
      <c r="AQ13" s="437"/>
      <c r="AR13" s="437"/>
      <c r="AS13" s="437"/>
      <c r="AT13" s="438"/>
      <c r="AU13" s="439" t="s">
        <v>144</v>
      </c>
      <c r="AV13" s="440"/>
      <c r="AW13" s="440"/>
      <c r="AX13" s="440"/>
      <c r="AY13" s="441" t="s">
        <v>145</v>
      </c>
      <c r="AZ13" s="442"/>
      <c r="BA13" s="442"/>
      <c r="BB13" s="442"/>
      <c r="BC13" s="442"/>
      <c r="BD13" s="442"/>
      <c r="BE13" s="442"/>
      <c r="BF13" s="442"/>
      <c r="BG13" s="442"/>
      <c r="BH13" s="442"/>
      <c r="BI13" s="442"/>
      <c r="BJ13" s="442"/>
      <c r="BK13" s="442"/>
      <c r="BL13" s="442"/>
      <c r="BM13" s="443"/>
      <c r="BN13" s="407">
        <v>411401</v>
      </c>
      <c r="BO13" s="408"/>
      <c r="BP13" s="408"/>
      <c r="BQ13" s="408"/>
      <c r="BR13" s="408"/>
      <c r="BS13" s="408"/>
      <c r="BT13" s="408"/>
      <c r="BU13" s="409"/>
      <c r="BV13" s="407">
        <v>662534</v>
      </c>
      <c r="BW13" s="408"/>
      <c r="BX13" s="408"/>
      <c r="BY13" s="408"/>
      <c r="BZ13" s="408"/>
      <c r="CA13" s="408"/>
      <c r="CB13" s="408"/>
      <c r="CC13" s="409"/>
      <c r="CD13" s="410" t="s">
        <v>146</v>
      </c>
      <c r="CE13" s="411"/>
      <c r="CF13" s="411"/>
      <c r="CG13" s="411"/>
      <c r="CH13" s="411"/>
      <c r="CI13" s="411"/>
      <c r="CJ13" s="411"/>
      <c r="CK13" s="411"/>
      <c r="CL13" s="411"/>
      <c r="CM13" s="411"/>
      <c r="CN13" s="411"/>
      <c r="CO13" s="411"/>
      <c r="CP13" s="411"/>
      <c r="CQ13" s="411"/>
      <c r="CR13" s="411"/>
      <c r="CS13" s="412"/>
      <c r="CT13" s="404">
        <v>5.4</v>
      </c>
      <c r="CU13" s="405"/>
      <c r="CV13" s="405"/>
      <c r="CW13" s="405"/>
      <c r="CX13" s="405"/>
      <c r="CY13" s="405"/>
      <c r="CZ13" s="405"/>
      <c r="DA13" s="406"/>
      <c r="DB13" s="404">
        <v>5.9</v>
      </c>
      <c r="DC13" s="405"/>
      <c r="DD13" s="405"/>
      <c r="DE13" s="405"/>
      <c r="DF13" s="405"/>
      <c r="DG13" s="405"/>
      <c r="DH13" s="405"/>
      <c r="DI13" s="406"/>
    </row>
    <row r="14" spans="1:119" ht="18.75" customHeight="1" thickBot="1" x14ac:dyDescent="0.25">
      <c r="A14" s="177"/>
      <c r="B14" s="470"/>
      <c r="C14" s="471"/>
      <c r="D14" s="471"/>
      <c r="E14" s="471"/>
      <c r="F14" s="471"/>
      <c r="G14" s="471"/>
      <c r="H14" s="471"/>
      <c r="I14" s="471"/>
      <c r="J14" s="471"/>
      <c r="K14" s="472"/>
      <c r="L14" s="488" t="s">
        <v>147</v>
      </c>
      <c r="M14" s="489"/>
      <c r="N14" s="489"/>
      <c r="O14" s="489"/>
      <c r="P14" s="489"/>
      <c r="Q14" s="490"/>
      <c r="R14" s="491">
        <v>16592</v>
      </c>
      <c r="S14" s="492"/>
      <c r="T14" s="492"/>
      <c r="U14" s="492"/>
      <c r="V14" s="493"/>
      <c r="W14" s="397"/>
      <c r="X14" s="398"/>
      <c r="Y14" s="398"/>
      <c r="Z14" s="398"/>
      <c r="AA14" s="398"/>
      <c r="AB14" s="387"/>
      <c r="AC14" s="494">
        <v>28.2</v>
      </c>
      <c r="AD14" s="495"/>
      <c r="AE14" s="495"/>
      <c r="AF14" s="495"/>
      <c r="AG14" s="496"/>
      <c r="AH14" s="494">
        <v>27.8</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148</v>
      </c>
      <c r="CE14" s="503"/>
      <c r="CF14" s="503"/>
      <c r="CG14" s="503"/>
      <c r="CH14" s="503"/>
      <c r="CI14" s="503"/>
      <c r="CJ14" s="503"/>
      <c r="CK14" s="503"/>
      <c r="CL14" s="503"/>
      <c r="CM14" s="503"/>
      <c r="CN14" s="503"/>
      <c r="CO14" s="503"/>
      <c r="CP14" s="503"/>
      <c r="CQ14" s="503"/>
      <c r="CR14" s="503"/>
      <c r="CS14" s="504"/>
      <c r="CT14" s="505" t="s">
        <v>140</v>
      </c>
      <c r="CU14" s="506"/>
      <c r="CV14" s="506"/>
      <c r="CW14" s="506"/>
      <c r="CX14" s="506"/>
      <c r="CY14" s="506"/>
      <c r="CZ14" s="506"/>
      <c r="DA14" s="507"/>
      <c r="DB14" s="505" t="s">
        <v>140</v>
      </c>
      <c r="DC14" s="506"/>
      <c r="DD14" s="506"/>
      <c r="DE14" s="506"/>
      <c r="DF14" s="506"/>
      <c r="DG14" s="506"/>
      <c r="DH14" s="506"/>
      <c r="DI14" s="507"/>
    </row>
    <row r="15" spans="1:119" ht="18.75" customHeight="1" x14ac:dyDescent="0.2">
      <c r="A15" s="177"/>
      <c r="B15" s="470"/>
      <c r="C15" s="471"/>
      <c r="D15" s="471"/>
      <c r="E15" s="471"/>
      <c r="F15" s="471"/>
      <c r="G15" s="471"/>
      <c r="H15" s="471"/>
      <c r="I15" s="471"/>
      <c r="J15" s="471"/>
      <c r="K15" s="472"/>
      <c r="L15" s="186"/>
      <c r="M15" s="498" t="s">
        <v>149</v>
      </c>
      <c r="N15" s="499"/>
      <c r="O15" s="499"/>
      <c r="P15" s="499"/>
      <c r="Q15" s="500"/>
      <c r="R15" s="491">
        <v>16506</v>
      </c>
      <c r="S15" s="492"/>
      <c r="T15" s="492"/>
      <c r="U15" s="492"/>
      <c r="V15" s="493"/>
      <c r="W15" s="423" t="s">
        <v>150</v>
      </c>
      <c r="X15" s="424"/>
      <c r="Y15" s="424"/>
      <c r="Z15" s="424"/>
      <c r="AA15" s="424"/>
      <c r="AB15" s="414"/>
      <c r="AC15" s="458">
        <v>1025</v>
      </c>
      <c r="AD15" s="459"/>
      <c r="AE15" s="459"/>
      <c r="AF15" s="459"/>
      <c r="AG15" s="501"/>
      <c r="AH15" s="458">
        <v>1135</v>
      </c>
      <c r="AI15" s="459"/>
      <c r="AJ15" s="459"/>
      <c r="AK15" s="459"/>
      <c r="AL15" s="460"/>
      <c r="AM15" s="436"/>
      <c r="AN15" s="437"/>
      <c r="AO15" s="437"/>
      <c r="AP15" s="437"/>
      <c r="AQ15" s="437"/>
      <c r="AR15" s="437"/>
      <c r="AS15" s="437"/>
      <c r="AT15" s="438"/>
      <c r="AU15" s="439"/>
      <c r="AV15" s="440"/>
      <c r="AW15" s="440"/>
      <c r="AX15" s="440"/>
      <c r="AY15" s="367" t="s">
        <v>151</v>
      </c>
      <c r="AZ15" s="368"/>
      <c r="BA15" s="368"/>
      <c r="BB15" s="368"/>
      <c r="BC15" s="368"/>
      <c r="BD15" s="368"/>
      <c r="BE15" s="368"/>
      <c r="BF15" s="368"/>
      <c r="BG15" s="368"/>
      <c r="BH15" s="368"/>
      <c r="BI15" s="368"/>
      <c r="BJ15" s="368"/>
      <c r="BK15" s="368"/>
      <c r="BL15" s="368"/>
      <c r="BM15" s="369"/>
      <c r="BN15" s="370">
        <v>1919231</v>
      </c>
      <c r="BO15" s="371"/>
      <c r="BP15" s="371"/>
      <c r="BQ15" s="371"/>
      <c r="BR15" s="371"/>
      <c r="BS15" s="371"/>
      <c r="BT15" s="371"/>
      <c r="BU15" s="372"/>
      <c r="BV15" s="370">
        <v>1833360</v>
      </c>
      <c r="BW15" s="371"/>
      <c r="BX15" s="371"/>
      <c r="BY15" s="371"/>
      <c r="BZ15" s="371"/>
      <c r="CA15" s="371"/>
      <c r="CB15" s="371"/>
      <c r="CC15" s="372"/>
      <c r="CD15" s="508" t="s">
        <v>152</v>
      </c>
      <c r="CE15" s="509"/>
      <c r="CF15" s="509"/>
      <c r="CG15" s="509"/>
      <c r="CH15" s="509"/>
      <c r="CI15" s="509"/>
      <c r="CJ15" s="509"/>
      <c r="CK15" s="509"/>
      <c r="CL15" s="509"/>
      <c r="CM15" s="509"/>
      <c r="CN15" s="509"/>
      <c r="CO15" s="509"/>
      <c r="CP15" s="509"/>
      <c r="CQ15" s="509"/>
      <c r="CR15" s="509"/>
      <c r="CS15" s="510"/>
      <c r="CT15" s="187"/>
      <c r="CU15" s="188"/>
      <c r="CV15" s="188"/>
      <c r="CW15" s="188"/>
      <c r="CX15" s="188"/>
      <c r="CY15" s="188"/>
      <c r="CZ15" s="188"/>
      <c r="DA15" s="189"/>
      <c r="DB15" s="187"/>
      <c r="DC15" s="188"/>
      <c r="DD15" s="188"/>
      <c r="DE15" s="188"/>
      <c r="DF15" s="188"/>
      <c r="DG15" s="188"/>
      <c r="DH15" s="188"/>
      <c r="DI15" s="189"/>
    </row>
    <row r="16" spans="1:119" ht="18.75" customHeight="1" x14ac:dyDescent="0.2">
      <c r="A16" s="177"/>
      <c r="B16" s="470"/>
      <c r="C16" s="471"/>
      <c r="D16" s="471"/>
      <c r="E16" s="471"/>
      <c r="F16" s="471"/>
      <c r="G16" s="471"/>
      <c r="H16" s="471"/>
      <c r="I16" s="471"/>
      <c r="J16" s="471"/>
      <c r="K16" s="472"/>
      <c r="L16" s="488" t="s">
        <v>153</v>
      </c>
      <c r="M16" s="511"/>
      <c r="N16" s="511"/>
      <c r="O16" s="511"/>
      <c r="P16" s="511"/>
      <c r="Q16" s="512"/>
      <c r="R16" s="513" t="s">
        <v>154</v>
      </c>
      <c r="S16" s="514"/>
      <c r="T16" s="514"/>
      <c r="U16" s="514"/>
      <c r="V16" s="515"/>
      <c r="W16" s="397"/>
      <c r="X16" s="398"/>
      <c r="Y16" s="398"/>
      <c r="Z16" s="398"/>
      <c r="AA16" s="398"/>
      <c r="AB16" s="387"/>
      <c r="AC16" s="494">
        <v>13.3</v>
      </c>
      <c r="AD16" s="495"/>
      <c r="AE16" s="495"/>
      <c r="AF16" s="495"/>
      <c r="AG16" s="496"/>
      <c r="AH16" s="494">
        <v>13.6</v>
      </c>
      <c r="AI16" s="495"/>
      <c r="AJ16" s="495"/>
      <c r="AK16" s="495"/>
      <c r="AL16" s="497"/>
      <c r="AM16" s="436"/>
      <c r="AN16" s="437"/>
      <c r="AO16" s="437"/>
      <c r="AP16" s="437"/>
      <c r="AQ16" s="437"/>
      <c r="AR16" s="437"/>
      <c r="AS16" s="437"/>
      <c r="AT16" s="438"/>
      <c r="AU16" s="439"/>
      <c r="AV16" s="440"/>
      <c r="AW16" s="440"/>
      <c r="AX16" s="440"/>
      <c r="AY16" s="441" t="s">
        <v>155</v>
      </c>
      <c r="AZ16" s="442"/>
      <c r="BA16" s="442"/>
      <c r="BB16" s="442"/>
      <c r="BC16" s="442"/>
      <c r="BD16" s="442"/>
      <c r="BE16" s="442"/>
      <c r="BF16" s="442"/>
      <c r="BG16" s="442"/>
      <c r="BH16" s="442"/>
      <c r="BI16" s="442"/>
      <c r="BJ16" s="442"/>
      <c r="BK16" s="442"/>
      <c r="BL16" s="442"/>
      <c r="BM16" s="443"/>
      <c r="BN16" s="407">
        <v>6205280</v>
      </c>
      <c r="BO16" s="408"/>
      <c r="BP16" s="408"/>
      <c r="BQ16" s="408"/>
      <c r="BR16" s="408"/>
      <c r="BS16" s="408"/>
      <c r="BT16" s="408"/>
      <c r="BU16" s="409"/>
      <c r="BV16" s="407">
        <v>6252667</v>
      </c>
      <c r="BW16" s="408"/>
      <c r="BX16" s="408"/>
      <c r="BY16" s="408"/>
      <c r="BZ16" s="408"/>
      <c r="CA16" s="408"/>
      <c r="CB16" s="408"/>
      <c r="CC16" s="409"/>
      <c r="CD16" s="190"/>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5">
      <c r="A17" s="177"/>
      <c r="B17" s="473"/>
      <c r="C17" s="474"/>
      <c r="D17" s="474"/>
      <c r="E17" s="474"/>
      <c r="F17" s="474"/>
      <c r="G17" s="474"/>
      <c r="H17" s="474"/>
      <c r="I17" s="474"/>
      <c r="J17" s="474"/>
      <c r="K17" s="475"/>
      <c r="L17" s="191"/>
      <c r="M17" s="518" t="s">
        <v>156</v>
      </c>
      <c r="N17" s="519"/>
      <c r="O17" s="519"/>
      <c r="P17" s="519"/>
      <c r="Q17" s="520"/>
      <c r="R17" s="513" t="s">
        <v>157</v>
      </c>
      <c r="S17" s="514"/>
      <c r="T17" s="514"/>
      <c r="U17" s="514"/>
      <c r="V17" s="515"/>
      <c r="W17" s="423" t="s">
        <v>158</v>
      </c>
      <c r="X17" s="424"/>
      <c r="Y17" s="424"/>
      <c r="Z17" s="424"/>
      <c r="AA17" s="424"/>
      <c r="AB17" s="414"/>
      <c r="AC17" s="458">
        <v>4507</v>
      </c>
      <c r="AD17" s="459"/>
      <c r="AE17" s="459"/>
      <c r="AF17" s="459"/>
      <c r="AG17" s="501"/>
      <c r="AH17" s="458">
        <v>4899</v>
      </c>
      <c r="AI17" s="459"/>
      <c r="AJ17" s="459"/>
      <c r="AK17" s="459"/>
      <c r="AL17" s="460"/>
      <c r="AM17" s="436"/>
      <c r="AN17" s="437"/>
      <c r="AO17" s="437"/>
      <c r="AP17" s="437"/>
      <c r="AQ17" s="437"/>
      <c r="AR17" s="437"/>
      <c r="AS17" s="437"/>
      <c r="AT17" s="438"/>
      <c r="AU17" s="439"/>
      <c r="AV17" s="440"/>
      <c r="AW17" s="440"/>
      <c r="AX17" s="440"/>
      <c r="AY17" s="441" t="s">
        <v>159</v>
      </c>
      <c r="AZ17" s="442"/>
      <c r="BA17" s="442"/>
      <c r="BB17" s="442"/>
      <c r="BC17" s="442"/>
      <c r="BD17" s="442"/>
      <c r="BE17" s="442"/>
      <c r="BF17" s="442"/>
      <c r="BG17" s="442"/>
      <c r="BH17" s="442"/>
      <c r="BI17" s="442"/>
      <c r="BJ17" s="442"/>
      <c r="BK17" s="442"/>
      <c r="BL17" s="442"/>
      <c r="BM17" s="443"/>
      <c r="BN17" s="407">
        <v>2375745</v>
      </c>
      <c r="BO17" s="408"/>
      <c r="BP17" s="408"/>
      <c r="BQ17" s="408"/>
      <c r="BR17" s="408"/>
      <c r="BS17" s="408"/>
      <c r="BT17" s="408"/>
      <c r="BU17" s="409"/>
      <c r="BV17" s="407">
        <v>2269894</v>
      </c>
      <c r="BW17" s="408"/>
      <c r="BX17" s="408"/>
      <c r="BY17" s="408"/>
      <c r="BZ17" s="408"/>
      <c r="CA17" s="408"/>
      <c r="CB17" s="408"/>
      <c r="CC17" s="409"/>
      <c r="CD17" s="190"/>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5">
      <c r="A18" s="177"/>
      <c r="B18" s="532" t="s">
        <v>160</v>
      </c>
      <c r="C18" s="450"/>
      <c r="D18" s="450"/>
      <c r="E18" s="533"/>
      <c r="F18" s="533"/>
      <c r="G18" s="533"/>
      <c r="H18" s="533"/>
      <c r="I18" s="533"/>
      <c r="J18" s="533"/>
      <c r="K18" s="533"/>
      <c r="L18" s="534">
        <v>317.16000000000003</v>
      </c>
      <c r="M18" s="534"/>
      <c r="N18" s="534"/>
      <c r="O18" s="534"/>
      <c r="P18" s="534"/>
      <c r="Q18" s="534"/>
      <c r="R18" s="535"/>
      <c r="S18" s="535"/>
      <c r="T18" s="535"/>
      <c r="U18" s="535"/>
      <c r="V18" s="536"/>
      <c r="W18" s="425"/>
      <c r="X18" s="426"/>
      <c r="Y18" s="426"/>
      <c r="Z18" s="426"/>
      <c r="AA18" s="426"/>
      <c r="AB18" s="417"/>
      <c r="AC18" s="537">
        <v>58.5</v>
      </c>
      <c r="AD18" s="538"/>
      <c r="AE18" s="538"/>
      <c r="AF18" s="538"/>
      <c r="AG18" s="539"/>
      <c r="AH18" s="537">
        <v>58.6</v>
      </c>
      <c r="AI18" s="538"/>
      <c r="AJ18" s="538"/>
      <c r="AK18" s="538"/>
      <c r="AL18" s="540"/>
      <c r="AM18" s="436"/>
      <c r="AN18" s="437"/>
      <c r="AO18" s="437"/>
      <c r="AP18" s="437"/>
      <c r="AQ18" s="437"/>
      <c r="AR18" s="437"/>
      <c r="AS18" s="437"/>
      <c r="AT18" s="438"/>
      <c r="AU18" s="439"/>
      <c r="AV18" s="440"/>
      <c r="AW18" s="440"/>
      <c r="AX18" s="440"/>
      <c r="AY18" s="441" t="s">
        <v>161</v>
      </c>
      <c r="AZ18" s="442"/>
      <c r="BA18" s="442"/>
      <c r="BB18" s="442"/>
      <c r="BC18" s="442"/>
      <c r="BD18" s="442"/>
      <c r="BE18" s="442"/>
      <c r="BF18" s="442"/>
      <c r="BG18" s="442"/>
      <c r="BH18" s="442"/>
      <c r="BI18" s="442"/>
      <c r="BJ18" s="442"/>
      <c r="BK18" s="442"/>
      <c r="BL18" s="442"/>
      <c r="BM18" s="443"/>
      <c r="BN18" s="407">
        <v>5771700</v>
      </c>
      <c r="BO18" s="408"/>
      <c r="BP18" s="408"/>
      <c r="BQ18" s="408"/>
      <c r="BR18" s="408"/>
      <c r="BS18" s="408"/>
      <c r="BT18" s="408"/>
      <c r="BU18" s="409"/>
      <c r="BV18" s="407">
        <v>5634330</v>
      </c>
      <c r="BW18" s="408"/>
      <c r="BX18" s="408"/>
      <c r="BY18" s="408"/>
      <c r="BZ18" s="408"/>
      <c r="CA18" s="408"/>
      <c r="CB18" s="408"/>
      <c r="CC18" s="409"/>
      <c r="CD18" s="190"/>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5">
      <c r="A19" s="177"/>
      <c r="B19" s="532" t="s">
        <v>162</v>
      </c>
      <c r="C19" s="450"/>
      <c r="D19" s="450"/>
      <c r="E19" s="533"/>
      <c r="F19" s="533"/>
      <c r="G19" s="533"/>
      <c r="H19" s="533"/>
      <c r="I19" s="533"/>
      <c r="J19" s="533"/>
      <c r="K19" s="533"/>
      <c r="L19" s="541">
        <v>51</v>
      </c>
      <c r="M19" s="541"/>
      <c r="N19" s="541"/>
      <c r="O19" s="541"/>
      <c r="P19" s="541"/>
      <c r="Q19" s="541"/>
      <c r="R19" s="542"/>
      <c r="S19" s="542"/>
      <c r="T19" s="542"/>
      <c r="U19" s="542"/>
      <c r="V19" s="543"/>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163</v>
      </c>
      <c r="AZ19" s="442"/>
      <c r="BA19" s="442"/>
      <c r="BB19" s="442"/>
      <c r="BC19" s="442"/>
      <c r="BD19" s="442"/>
      <c r="BE19" s="442"/>
      <c r="BF19" s="442"/>
      <c r="BG19" s="442"/>
      <c r="BH19" s="442"/>
      <c r="BI19" s="442"/>
      <c r="BJ19" s="442"/>
      <c r="BK19" s="442"/>
      <c r="BL19" s="442"/>
      <c r="BM19" s="443"/>
      <c r="BN19" s="407">
        <v>9017321</v>
      </c>
      <c r="BO19" s="408"/>
      <c r="BP19" s="408"/>
      <c r="BQ19" s="408"/>
      <c r="BR19" s="408"/>
      <c r="BS19" s="408"/>
      <c r="BT19" s="408"/>
      <c r="BU19" s="409"/>
      <c r="BV19" s="407">
        <v>9391461</v>
      </c>
      <c r="BW19" s="408"/>
      <c r="BX19" s="408"/>
      <c r="BY19" s="408"/>
      <c r="BZ19" s="408"/>
      <c r="CA19" s="408"/>
      <c r="CB19" s="408"/>
      <c r="CC19" s="409"/>
      <c r="CD19" s="190"/>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5">
      <c r="A20" s="177"/>
      <c r="B20" s="532" t="s">
        <v>164</v>
      </c>
      <c r="C20" s="450"/>
      <c r="D20" s="450"/>
      <c r="E20" s="533"/>
      <c r="F20" s="533"/>
      <c r="G20" s="533"/>
      <c r="H20" s="533"/>
      <c r="I20" s="533"/>
      <c r="J20" s="533"/>
      <c r="K20" s="533"/>
      <c r="L20" s="541">
        <v>7307</v>
      </c>
      <c r="M20" s="541"/>
      <c r="N20" s="541"/>
      <c r="O20" s="541"/>
      <c r="P20" s="541"/>
      <c r="Q20" s="541"/>
      <c r="R20" s="542"/>
      <c r="S20" s="542"/>
      <c r="T20" s="542"/>
      <c r="U20" s="542"/>
      <c r="V20" s="543"/>
      <c r="W20" s="425"/>
      <c r="X20" s="426"/>
      <c r="Y20" s="426"/>
      <c r="Z20" s="426"/>
      <c r="AA20" s="426"/>
      <c r="AB20" s="426"/>
      <c r="AC20" s="544"/>
      <c r="AD20" s="544"/>
      <c r="AE20" s="544"/>
      <c r="AF20" s="544"/>
      <c r="AG20" s="544"/>
      <c r="AH20" s="544"/>
      <c r="AI20" s="544"/>
      <c r="AJ20" s="544"/>
      <c r="AK20" s="544"/>
      <c r="AL20" s="545"/>
      <c r="AM20" s="546"/>
      <c r="AN20" s="462"/>
      <c r="AO20" s="462"/>
      <c r="AP20" s="462"/>
      <c r="AQ20" s="462"/>
      <c r="AR20" s="462"/>
      <c r="AS20" s="462"/>
      <c r="AT20" s="463"/>
      <c r="AU20" s="547"/>
      <c r="AV20" s="548"/>
      <c r="AW20" s="548"/>
      <c r="AX20" s="549"/>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90"/>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5">
      <c r="A21" s="177"/>
      <c r="B21" s="523" t="s">
        <v>165</v>
      </c>
      <c r="C21" s="524"/>
      <c r="D21" s="524"/>
      <c r="E21" s="524"/>
      <c r="F21" s="524"/>
      <c r="G21" s="524"/>
      <c r="H21" s="524"/>
      <c r="I21" s="524"/>
      <c r="J21" s="524"/>
      <c r="K21" s="524"/>
      <c r="L21" s="524"/>
      <c r="M21" s="524"/>
      <c r="N21" s="524"/>
      <c r="O21" s="524"/>
      <c r="P21" s="524"/>
      <c r="Q21" s="524"/>
      <c r="R21" s="524"/>
      <c r="S21" s="524"/>
      <c r="T21" s="524"/>
      <c r="U21" s="524"/>
      <c r="V21" s="524"/>
      <c r="W21" s="524"/>
      <c r="X21" s="524"/>
      <c r="Y21" s="524"/>
      <c r="Z21" s="524"/>
      <c r="AA21" s="524"/>
      <c r="AB21" s="524"/>
      <c r="AC21" s="524"/>
      <c r="AD21" s="524"/>
      <c r="AE21" s="524"/>
      <c r="AF21" s="524"/>
      <c r="AG21" s="524"/>
      <c r="AH21" s="524"/>
      <c r="AI21" s="524"/>
      <c r="AJ21" s="524"/>
      <c r="AK21" s="524"/>
      <c r="AL21" s="524"/>
      <c r="AM21" s="524"/>
      <c r="AN21" s="524"/>
      <c r="AO21" s="524"/>
      <c r="AP21" s="524"/>
      <c r="AQ21" s="524"/>
      <c r="AR21" s="524"/>
      <c r="AS21" s="524"/>
      <c r="AT21" s="524"/>
      <c r="AU21" s="524"/>
      <c r="AV21" s="524"/>
      <c r="AW21" s="524"/>
      <c r="AX21" s="525"/>
      <c r="AY21" s="526"/>
      <c r="AZ21" s="527"/>
      <c r="BA21" s="527"/>
      <c r="BB21" s="527"/>
      <c r="BC21" s="527"/>
      <c r="BD21" s="527"/>
      <c r="BE21" s="527"/>
      <c r="BF21" s="527"/>
      <c r="BG21" s="527"/>
      <c r="BH21" s="527"/>
      <c r="BI21" s="527"/>
      <c r="BJ21" s="527"/>
      <c r="BK21" s="527"/>
      <c r="BL21" s="527"/>
      <c r="BM21" s="528"/>
      <c r="BN21" s="529"/>
      <c r="BO21" s="530"/>
      <c r="BP21" s="530"/>
      <c r="BQ21" s="530"/>
      <c r="BR21" s="530"/>
      <c r="BS21" s="530"/>
      <c r="BT21" s="530"/>
      <c r="BU21" s="531"/>
      <c r="BV21" s="529"/>
      <c r="BW21" s="530"/>
      <c r="BX21" s="530"/>
      <c r="BY21" s="530"/>
      <c r="BZ21" s="530"/>
      <c r="CA21" s="530"/>
      <c r="CB21" s="530"/>
      <c r="CC21" s="531"/>
      <c r="CD21" s="190"/>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2">
      <c r="A22" s="177"/>
      <c r="B22" s="577" t="s">
        <v>166</v>
      </c>
      <c r="C22" s="551"/>
      <c r="D22" s="552"/>
      <c r="E22" s="419" t="s">
        <v>1</v>
      </c>
      <c r="F22" s="424"/>
      <c r="G22" s="424"/>
      <c r="H22" s="424"/>
      <c r="I22" s="424"/>
      <c r="J22" s="424"/>
      <c r="K22" s="414"/>
      <c r="L22" s="419" t="s">
        <v>167</v>
      </c>
      <c r="M22" s="424"/>
      <c r="N22" s="424"/>
      <c r="O22" s="424"/>
      <c r="P22" s="414"/>
      <c r="Q22" s="582" t="s">
        <v>168</v>
      </c>
      <c r="R22" s="583"/>
      <c r="S22" s="583"/>
      <c r="T22" s="583"/>
      <c r="U22" s="583"/>
      <c r="V22" s="584"/>
      <c r="W22" s="550" t="s">
        <v>169</v>
      </c>
      <c r="X22" s="551"/>
      <c r="Y22" s="552"/>
      <c r="Z22" s="419" t="s">
        <v>1</v>
      </c>
      <c r="AA22" s="424"/>
      <c r="AB22" s="424"/>
      <c r="AC22" s="424"/>
      <c r="AD22" s="424"/>
      <c r="AE22" s="424"/>
      <c r="AF22" s="424"/>
      <c r="AG22" s="414"/>
      <c r="AH22" s="588" t="s">
        <v>170</v>
      </c>
      <c r="AI22" s="424"/>
      <c r="AJ22" s="424"/>
      <c r="AK22" s="424"/>
      <c r="AL22" s="414"/>
      <c r="AM22" s="588" t="s">
        <v>171</v>
      </c>
      <c r="AN22" s="589"/>
      <c r="AO22" s="589"/>
      <c r="AP22" s="589"/>
      <c r="AQ22" s="589"/>
      <c r="AR22" s="590"/>
      <c r="AS22" s="582" t="s">
        <v>168</v>
      </c>
      <c r="AT22" s="583"/>
      <c r="AU22" s="583"/>
      <c r="AV22" s="583"/>
      <c r="AW22" s="583"/>
      <c r="AX22" s="594"/>
      <c r="AY22" s="367" t="s">
        <v>172</v>
      </c>
      <c r="AZ22" s="368"/>
      <c r="BA22" s="368"/>
      <c r="BB22" s="368"/>
      <c r="BC22" s="368"/>
      <c r="BD22" s="368"/>
      <c r="BE22" s="368"/>
      <c r="BF22" s="368"/>
      <c r="BG22" s="368"/>
      <c r="BH22" s="368"/>
      <c r="BI22" s="368"/>
      <c r="BJ22" s="368"/>
      <c r="BK22" s="368"/>
      <c r="BL22" s="368"/>
      <c r="BM22" s="369"/>
      <c r="BN22" s="370">
        <v>16366361</v>
      </c>
      <c r="BO22" s="371"/>
      <c r="BP22" s="371"/>
      <c r="BQ22" s="371"/>
      <c r="BR22" s="371"/>
      <c r="BS22" s="371"/>
      <c r="BT22" s="371"/>
      <c r="BU22" s="372"/>
      <c r="BV22" s="370">
        <v>14116586</v>
      </c>
      <c r="BW22" s="371"/>
      <c r="BX22" s="371"/>
      <c r="BY22" s="371"/>
      <c r="BZ22" s="371"/>
      <c r="CA22" s="371"/>
      <c r="CB22" s="371"/>
      <c r="CC22" s="372"/>
      <c r="CD22" s="190"/>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2">
      <c r="A23" s="177"/>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173</v>
      </c>
      <c r="AZ23" s="442"/>
      <c r="BA23" s="442"/>
      <c r="BB23" s="442"/>
      <c r="BC23" s="442"/>
      <c r="BD23" s="442"/>
      <c r="BE23" s="442"/>
      <c r="BF23" s="442"/>
      <c r="BG23" s="442"/>
      <c r="BH23" s="442"/>
      <c r="BI23" s="442"/>
      <c r="BJ23" s="442"/>
      <c r="BK23" s="442"/>
      <c r="BL23" s="442"/>
      <c r="BM23" s="443"/>
      <c r="BN23" s="407">
        <v>15929867</v>
      </c>
      <c r="BO23" s="408"/>
      <c r="BP23" s="408"/>
      <c r="BQ23" s="408"/>
      <c r="BR23" s="408"/>
      <c r="BS23" s="408"/>
      <c r="BT23" s="408"/>
      <c r="BU23" s="409"/>
      <c r="BV23" s="407">
        <v>13752323</v>
      </c>
      <c r="BW23" s="408"/>
      <c r="BX23" s="408"/>
      <c r="BY23" s="408"/>
      <c r="BZ23" s="408"/>
      <c r="CA23" s="408"/>
      <c r="CB23" s="408"/>
      <c r="CC23" s="409"/>
      <c r="CD23" s="190"/>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5">
      <c r="A24" s="177"/>
      <c r="B24" s="578"/>
      <c r="C24" s="554"/>
      <c r="D24" s="555"/>
      <c r="E24" s="457" t="s">
        <v>174</v>
      </c>
      <c r="F24" s="437"/>
      <c r="G24" s="437"/>
      <c r="H24" s="437"/>
      <c r="I24" s="437"/>
      <c r="J24" s="437"/>
      <c r="K24" s="438"/>
      <c r="L24" s="458">
        <v>1</v>
      </c>
      <c r="M24" s="459"/>
      <c r="N24" s="459"/>
      <c r="O24" s="459"/>
      <c r="P24" s="501"/>
      <c r="Q24" s="458">
        <v>7380</v>
      </c>
      <c r="R24" s="459"/>
      <c r="S24" s="459"/>
      <c r="T24" s="459"/>
      <c r="U24" s="459"/>
      <c r="V24" s="501"/>
      <c r="W24" s="553"/>
      <c r="X24" s="554"/>
      <c r="Y24" s="555"/>
      <c r="Z24" s="457" t="s">
        <v>175</v>
      </c>
      <c r="AA24" s="437"/>
      <c r="AB24" s="437"/>
      <c r="AC24" s="437"/>
      <c r="AD24" s="437"/>
      <c r="AE24" s="437"/>
      <c r="AF24" s="437"/>
      <c r="AG24" s="438"/>
      <c r="AH24" s="458">
        <v>252</v>
      </c>
      <c r="AI24" s="459"/>
      <c r="AJ24" s="459"/>
      <c r="AK24" s="459"/>
      <c r="AL24" s="501"/>
      <c r="AM24" s="458">
        <v>746172</v>
      </c>
      <c r="AN24" s="459"/>
      <c r="AO24" s="459"/>
      <c r="AP24" s="459"/>
      <c r="AQ24" s="459"/>
      <c r="AR24" s="501"/>
      <c r="AS24" s="458">
        <v>2961</v>
      </c>
      <c r="AT24" s="459"/>
      <c r="AU24" s="459"/>
      <c r="AV24" s="459"/>
      <c r="AW24" s="459"/>
      <c r="AX24" s="460"/>
      <c r="AY24" s="526" t="s">
        <v>176</v>
      </c>
      <c r="AZ24" s="527"/>
      <c r="BA24" s="527"/>
      <c r="BB24" s="527"/>
      <c r="BC24" s="527"/>
      <c r="BD24" s="527"/>
      <c r="BE24" s="527"/>
      <c r="BF24" s="527"/>
      <c r="BG24" s="527"/>
      <c r="BH24" s="527"/>
      <c r="BI24" s="527"/>
      <c r="BJ24" s="527"/>
      <c r="BK24" s="527"/>
      <c r="BL24" s="527"/>
      <c r="BM24" s="528"/>
      <c r="BN24" s="407">
        <v>13747412</v>
      </c>
      <c r="BO24" s="408"/>
      <c r="BP24" s="408"/>
      <c r="BQ24" s="408"/>
      <c r="BR24" s="408"/>
      <c r="BS24" s="408"/>
      <c r="BT24" s="408"/>
      <c r="BU24" s="409"/>
      <c r="BV24" s="407">
        <v>11119841</v>
      </c>
      <c r="BW24" s="408"/>
      <c r="BX24" s="408"/>
      <c r="BY24" s="408"/>
      <c r="BZ24" s="408"/>
      <c r="CA24" s="408"/>
      <c r="CB24" s="408"/>
      <c r="CC24" s="409"/>
      <c r="CD24" s="190"/>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2">
      <c r="A25" s="177"/>
      <c r="B25" s="578"/>
      <c r="C25" s="554"/>
      <c r="D25" s="555"/>
      <c r="E25" s="457" t="s">
        <v>177</v>
      </c>
      <c r="F25" s="437"/>
      <c r="G25" s="437"/>
      <c r="H25" s="437"/>
      <c r="I25" s="437"/>
      <c r="J25" s="437"/>
      <c r="K25" s="438"/>
      <c r="L25" s="458">
        <v>1</v>
      </c>
      <c r="M25" s="459"/>
      <c r="N25" s="459"/>
      <c r="O25" s="459"/>
      <c r="P25" s="501"/>
      <c r="Q25" s="458">
        <v>6280</v>
      </c>
      <c r="R25" s="459"/>
      <c r="S25" s="459"/>
      <c r="T25" s="459"/>
      <c r="U25" s="459"/>
      <c r="V25" s="501"/>
      <c r="W25" s="553"/>
      <c r="X25" s="554"/>
      <c r="Y25" s="555"/>
      <c r="Z25" s="457" t="s">
        <v>178</v>
      </c>
      <c r="AA25" s="437"/>
      <c r="AB25" s="437"/>
      <c r="AC25" s="437"/>
      <c r="AD25" s="437"/>
      <c r="AE25" s="437"/>
      <c r="AF25" s="437"/>
      <c r="AG25" s="438"/>
      <c r="AH25" s="458">
        <v>37</v>
      </c>
      <c r="AI25" s="459"/>
      <c r="AJ25" s="459"/>
      <c r="AK25" s="459"/>
      <c r="AL25" s="501"/>
      <c r="AM25" s="458">
        <v>102046</v>
      </c>
      <c r="AN25" s="459"/>
      <c r="AO25" s="459"/>
      <c r="AP25" s="459"/>
      <c r="AQ25" s="459"/>
      <c r="AR25" s="501"/>
      <c r="AS25" s="458">
        <v>2758</v>
      </c>
      <c r="AT25" s="459"/>
      <c r="AU25" s="459"/>
      <c r="AV25" s="459"/>
      <c r="AW25" s="459"/>
      <c r="AX25" s="460"/>
      <c r="AY25" s="367" t="s">
        <v>179</v>
      </c>
      <c r="AZ25" s="368"/>
      <c r="BA25" s="368"/>
      <c r="BB25" s="368"/>
      <c r="BC25" s="368"/>
      <c r="BD25" s="368"/>
      <c r="BE25" s="368"/>
      <c r="BF25" s="368"/>
      <c r="BG25" s="368"/>
      <c r="BH25" s="368"/>
      <c r="BI25" s="368"/>
      <c r="BJ25" s="368"/>
      <c r="BK25" s="368"/>
      <c r="BL25" s="368"/>
      <c r="BM25" s="369"/>
      <c r="BN25" s="370">
        <v>644489</v>
      </c>
      <c r="BO25" s="371"/>
      <c r="BP25" s="371"/>
      <c r="BQ25" s="371"/>
      <c r="BR25" s="371"/>
      <c r="BS25" s="371"/>
      <c r="BT25" s="371"/>
      <c r="BU25" s="372"/>
      <c r="BV25" s="370">
        <v>7122924</v>
      </c>
      <c r="BW25" s="371"/>
      <c r="BX25" s="371"/>
      <c r="BY25" s="371"/>
      <c r="BZ25" s="371"/>
      <c r="CA25" s="371"/>
      <c r="CB25" s="371"/>
      <c r="CC25" s="372"/>
      <c r="CD25" s="190"/>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2">
      <c r="A26" s="177"/>
      <c r="B26" s="578"/>
      <c r="C26" s="554"/>
      <c r="D26" s="555"/>
      <c r="E26" s="457" t="s">
        <v>180</v>
      </c>
      <c r="F26" s="437"/>
      <c r="G26" s="437"/>
      <c r="H26" s="437"/>
      <c r="I26" s="437"/>
      <c r="J26" s="437"/>
      <c r="K26" s="438"/>
      <c r="L26" s="458">
        <v>1</v>
      </c>
      <c r="M26" s="459"/>
      <c r="N26" s="459"/>
      <c r="O26" s="459"/>
      <c r="P26" s="501"/>
      <c r="Q26" s="458">
        <v>5750</v>
      </c>
      <c r="R26" s="459"/>
      <c r="S26" s="459"/>
      <c r="T26" s="459"/>
      <c r="U26" s="459"/>
      <c r="V26" s="501"/>
      <c r="W26" s="553"/>
      <c r="X26" s="554"/>
      <c r="Y26" s="555"/>
      <c r="Z26" s="457" t="s">
        <v>181</v>
      </c>
      <c r="AA26" s="559"/>
      <c r="AB26" s="559"/>
      <c r="AC26" s="559"/>
      <c r="AD26" s="559"/>
      <c r="AE26" s="559"/>
      <c r="AF26" s="559"/>
      <c r="AG26" s="560"/>
      <c r="AH26" s="458">
        <v>21</v>
      </c>
      <c r="AI26" s="459"/>
      <c r="AJ26" s="459"/>
      <c r="AK26" s="459"/>
      <c r="AL26" s="501"/>
      <c r="AM26" s="458">
        <v>65751</v>
      </c>
      <c r="AN26" s="459"/>
      <c r="AO26" s="459"/>
      <c r="AP26" s="459"/>
      <c r="AQ26" s="459"/>
      <c r="AR26" s="501"/>
      <c r="AS26" s="458">
        <v>3131</v>
      </c>
      <c r="AT26" s="459"/>
      <c r="AU26" s="459"/>
      <c r="AV26" s="459"/>
      <c r="AW26" s="459"/>
      <c r="AX26" s="460"/>
      <c r="AY26" s="410" t="s">
        <v>182</v>
      </c>
      <c r="AZ26" s="411"/>
      <c r="BA26" s="411"/>
      <c r="BB26" s="411"/>
      <c r="BC26" s="411"/>
      <c r="BD26" s="411"/>
      <c r="BE26" s="411"/>
      <c r="BF26" s="411"/>
      <c r="BG26" s="411"/>
      <c r="BH26" s="411"/>
      <c r="BI26" s="411"/>
      <c r="BJ26" s="411"/>
      <c r="BK26" s="411"/>
      <c r="BL26" s="411"/>
      <c r="BM26" s="412"/>
      <c r="BN26" s="407" t="s">
        <v>140</v>
      </c>
      <c r="BO26" s="408"/>
      <c r="BP26" s="408"/>
      <c r="BQ26" s="408"/>
      <c r="BR26" s="408"/>
      <c r="BS26" s="408"/>
      <c r="BT26" s="408"/>
      <c r="BU26" s="409"/>
      <c r="BV26" s="407" t="s">
        <v>140</v>
      </c>
      <c r="BW26" s="408"/>
      <c r="BX26" s="408"/>
      <c r="BY26" s="408"/>
      <c r="BZ26" s="408"/>
      <c r="CA26" s="408"/>
      <c r="CB26" s="408"/>
      <c r="CC26" s="409"/>
      <c r="CD26" s="190"/>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5">
      <c r="A27" s="177"/>
      <c r="B27" s="578"/>
      <c r="C27" s="554"/>
      <c r="D27" s="555"/>
      <c r="E27" s="457" t="s">
        <v>183</v>
      </c>
      <c r="F27" s="437"/>
      <c r="G27" s="437"/>
      <c r="H27" s="437"/>
      <c r="I27" s="437"/>
      <c r="J27" s="437"/>
      <c r="K27" s="438"/>
      <c r="L27" s="458">
        <v>1</v>
      </c>
      <c r="M27" s="459"/>
      <c r="N27" s="459"/>
      <c r="O27" s="459"/>
      <c r="P27" s="501"/>
      <c r="Q27" s="458">
        <v>3850</v>
      </c>
      <c r="R27" s="459"/>
      <c r="S27" s="459"/>
      <c r="T27" s="459"/>
      <c r="U27" s="459"/>
      <c r="V27" s="501"/>
      <c r="W27" s="553"/>
      <c r="X27" s="554"/>
      <c r="Y27" s="555"/>
      <c r="Z27" s="457" t="s">
        <v>184</v>
      </c>
      <c r="AA27" s="437"/>
      <c r="AB27" s="437"/>
      <c r="AC27" s="437"/>
      <c r="AD27" s="437"/>
      <c r="AE27" s="437"/>
      <c r="AF27" s="437"/>
      <c r="AG27" s="438"/>
      <c r="AH27" s="458" t="s">
        <v>140</v>
      </c>
      <c r="AI27" s="459"/>
      <c r="AJ27" s="459"/>
      <c r="AK27" s="459"/>
      <c r="AL27" s="501"/>
      <c r="AM27" s="458" t="s">
        <v>140</v>
      </c>
      <c r="AN27" s="459"/>
      <c r="AO27" s="459"/>
      <c r="AP27" s="459"/>
      <c r="AQ27" s="459"/>
      <c r="AR27" s="501"/>
      <c r="AS27" s="458" t="s">
        <v>140</v>
      </c>
      <c r="AT27" s="459"/>
      <c r="AU27" s="459"/>
      <c r="AV27" s="459"/>
      <c r="AW27" s="459"/>
      <c r="AX27" s="460"/>
      <c r="AY27" s="502" t="s">
        <v>185</v>
      </c>
      <c r="AZ27" s="503"/>
      <c r="BA27" s="503"/>
      <c r="BB27" s="503"/>
      <c r="BC27" s="503"/>
      <c r="BD27" s="503"/>
      <c r="BE27" s="503"/>
      <c r="BF27" s="503"/>
      <c r="BG27" s="503"/>
      <c r="BH27" s="503"/>
      <c r="BI27" s="503"/>
      <c r="BJ27" s="503"/>
      <c r="BK27" s="503"/>
      <c r="BL27" s="503"/>
      <c r="BM27" s="504"/>
      <c r="BN27" s="529" t="s">
        <v>140</v>
      </c>
      <c r="BO27" s="530"/>
      <c r="BP27" s="530"/>
      <c r="BQ27" s="530"/>
      <c r="BR27" s="530"/>
      <c r="BS27" s="530"/>
      <c r="BT27" s="530"/>
      <c r="BU27" s="531"/>
      <c r="BV27" s="529" t="s">
        <v>140</v>
      </c>
      <c r="BW27" s="530"/>
      <c r="BX27" s="530"/>
      <c r="BY27" s="530"/>
      <c r="BZ27" s="530"/>
      <c r="CA27" s="530"/>
      <c r="CB27" s="530"/>
      <c r="CC27" s="531"/>
      <c r="CD27" s="192"/>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2">
      <c r="A28" s="177"/>
      <c r="B28" s="578"/>
      <c r="C28" s="554"/>
      <c r="D28" s="555"/>
      <c r="E28" s="457" t="s">
        <v>186</v>
      </c>
      <c r="F28" s="437"/>
      <c r="G28" s="437"/>
      <c r="H28" s="437"/>
      <c r="I28" s="437"/>
      <c r="J28" s="437"/>
      <c r="K28" s="438"/>
      <c r="L28" s="458">
        <v>1</v>
      </c>
      <c r="M28" s="459"/>
      <c r="N28" s="459"/>
      <c r="O28" s="459"/>
      <c r="P28" s="501"/>
      <c r="Q28" s="458">
        <v>3350</v>
      </c>
      <c r="R28" s="459"/>
      <c r="S28" s="459"/>
      <c r="T28" s="459"/>
      <c r="U28" s="459"/>
      <c r="V28" s="501"/>
      <c r="W28" s="553"/>
      <c r="X28" s="554"/>
      <c r="Y28" s="555"/>
      <c r="Z28" s="457" t="s">
        <v>187</v>
      </c>
      <c r="AA28" s="437"/>
      <c r="AB28" s="437"/>
      <c r="AC28" s="437"/>
      <c r="AD28" s="437"/>
      <c r="AE28" s="437"/>
      <c r="AF28" s="437"/>
      <c r="AG28" s="438"/>
      <c r="AH28" s="458" t="s">
        <v>140</v>
      </c>
      <c r="AI28" s="459"/>
      <c r="AJ28" s="459"/>
      <c r="AK28" s="459"/>
      <c r="AL28" s="501"/>
      <c r="AM28" s="458" t="s">
        <v>140</v>
      </c>
      <c r="AN28" s="459"/>
      <c r="AO28" s="459"/>
      <c r="AP28" s="459"/>
      <c r="AQ28" s="459"/>
      <c r="AR28" s="501"/>
      <c r="AS28" s="458" t="s">
        <v>140</v>
      </c>
      <c r="AT28" s="459"/>
      <c r="AU28" s="459"/>
      <c r="AV28" s="459"/>
      <c r="AW28" s="459"/>
      <c r="AX28" s="460"/>
      <c r="AY28" s="561" t="s">
        <v>188</v>
      </c>
      <c r="AZ28" s="562"/>
      <c r="BA28" s="562"/>
      <c r="BB28" s="563"/>
      <c r="BC28" s="367" t="s">
        <v>50</v>
      </c>
      <c r="BD28" s="368"/>
      <c r="BE28" s="368"/>
      <c r="BF28" s="368"/>
      <c r="BG28" s="368"/>
      <c r="BH28" s="368"/>
      <c r="BI28" s="368"/>
      <c r="BJ28" s="368"/>
      <c r="BK28" s="368"/>
      <c r="BL28" s="368"/>
      <c r="BM28" s="369"/>
      <c r="BN28" s="370">
        <v>1245929</v>
      </c>
      <c r="BO28" s="371"/>
      <c r="BP28" s="371"/>
      <c r="BQ28" s="371"/>
      <c r="BR28" s="371"/>
      <c r="BS28" s="371"/>
      <c r="BT28" s="371"/>
      <c r="BU28" s="372"/>
      <c r="BV28" s="370">
        <v>1200331</v>
      </c>
      <c r="BW28" s="371"/>
      <c r="BX28" s="371"/>
      <c r="BY28" s="371"/>
      <c r="BZ28" s="371"/>
      <c r="CA28" s="371"/>
      <c r="CB28" s="371"/>
      <c r="CC28" s="372"/>
      <c r="CD28" s="190"/>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2">
      <c r="A29" s="177"/>
      <c r="B29" s="578"/>
      <c r="C29" s="554"/>
      <c r="D29" s="555"/>
      <c r="E29" s="457" t="s">
        <v>189</v>
      </c>
      <c r="F29" s="437"/>
      <c r="G29" s="437"/>
      <c r="H29" s="437"/>
      <c r="I29" s="437"/>
      <c r="J29" s="437"/>
      <c r="K29" s="438"/>
      <c r="L29" s="458">
        <v>12</v>
      </c>
      <c r="M29" s="459"/>
      <c r="N29" s="459"/>
      <c r="O29" s="459"/>
      <c r="P29" s="501"/>
      <c r="Q29" s="458">
        <v>3150</v>
      </c>
      <c r="R29" s="459"/>
      <c r="S29" s="459"/>
      <c r="T29" s="459"/>
      <c r="U29" s="459"/>
      <c r="V29" s="501"/>
      <c r="W29" s="556"/>
      <c r="X29" s="557"/>
      <c r="Y29" s="558"/>
      <c r="Z29" s="457" t="s">
        <v>190</v>
      </c>
      <c r="AA29" s="437"/>
      <c r="AB29" s="437"/>
      <c r="AC29" s="437"/>
      <c r="AD29" s="437"/>
      <c r="AE29" s="437"/>
      <c r="AF29" s="437"/>
      <c r="AG29" s="438"/>
      <c r="AH29" s="458">
        <v>252</v>
      </c>
      <c r="AI29" s="459"/>
      <c r="AJ29" s="459"/>
      <c r="AK29" s="459"/>
      <c r="AL29" s="501"/>
      <c r="AM29" s="458">
        <v>746172</v>
      </c>
      <c r="AN29" s="459"/>
      <c r="AO29" s="459"/>
      <c r="AP29" s="459"/>
      <c r="AQ29" s="459"/>
      <c r="AR29" s="501"/>
      <c r="AS29" s="458">
        <v>2961</v>
      </c>
      <c r="AT29" s="459"/>
      <c r="AU29" s="459"/>
      <c r="AV29" s="459"/>
      <c r="AW29" s="459"/>
      <c r="AX29" s="460"/>
      <c r="AY29" s="564"/>
      <c r="AZ29" s="565"/>
      <c r="BA29" s="565"/>
      <c r="BB29" s="566"/>
      <c r="BC29" s="441" t="s">
        <v>191</v>
      </c>
      <c r="BD29" s="442"/>
      <c r="BE29" s="442"/>
      <c r="BF29" s="442"/>
      <c r="BG29" s="442"/>
      <c r="BH29" s="442"/>
      <c r="BI29" s="442"/>
      <c r="BJ29" s="442"/>
      <c r="BK29" s="442"/>
      <c r="BL29" s="442"/>
      <c r="BM29" s="443"/>
      <c r="BN29" s="407">
        <v>2435062</v>
      </c>
      <c r="BO29" s="408"/>
      <c r="BP29" s="408"/>
      <c r="BQ29" s="408"/>
      <c r="BR29" s="408"/>
      <c r="BS29" s="408"/>
      <c r="BT29" s="408"/>
      <c r="BU29" s="409"/>
      <c r="BV29" s="407">
        <v>2176749</v>
      </c>
      <c r="BW29" s="408"/>
      <c r="BX29" s="408"/>
      <c r="BY29" s="408"/>
      <c r="BZ29" s="408"/>
      <c r="CA29" s="408"/>
      <c r="CB29" s="408"/>
      <c r="CC29" s="409"/>
      <c r="CD29" s="192"/>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5">
      <c r="A30" s="177"/>
      <c r="B30" s="579"/>
      <c r="C30" s="580"/>
      <c r="D30" s="581"/>
      <c r="E30" s="461"/>
      <c r="F30" s="462"/>
      <c r="G30" s="462"/>
      <c r="H30" s="462"/>
      <c r="I30" s="462"/>
      <c r="J30" s="462"/>
      <c r="K30" s="463"/>
      <c r="L30" s="571"/>
      <c r="M30" s="572"/>
      <c r="N30" s="572"/>
      <c r="O30" s="572"/>
      <c r="P30" s="573"/>
      <c r="Q30" s="571"/>
      <c r="R30" s="572"/>
      <c r="S30" s="572"/>
      <c r="T30" s="572"/>
      <c r="U30" s="572"/>
      <c r="V30" s="573"/>
      <c r="W30" s="574" t="s">
        <v>192</v>
      </c>
      <c r="X30" s="575"/>
      <c r="Y30" s="575"/>
      <c r="Z30" s="575"/>
      <c r="AA30" s="575"/>
      <c r="AB30" s="575"/>
      <c r="AC30" s="575"/>
      <c r="AD30" s="575"/>
      <c r="AE30" s="575"/>
      <c r="AF30" s="575"/>
      <c r="AG30" s="576"/>
      <c r="AH30" s="537">
        <v>94.5</v>
      </c>
      <c r="AI30" s="538"/>
      <c r="AJ30" s="538"/>
      <c r="AK30" s="538"/>
      <c r="AL30" s="538"/>
      <c r="AM30" s="538"/>
      <c r="AN30" s="538"/>
      <c r="AO30" s="538"/>
      <c r="AP30" s="538"/>
      <c r="AQ30" s="538"/>
      <c r="AR30" s="538"/>
      <c r="AS30" s="538"/>
      <c r="AT30" s="538"/>
      <c r="AU30" s="538"/>
      <c r="AV30" s="538"/>
      <c r="AW30" s="538"/>
      <c r="AX30" s="540"/>
      <c r="AY30" s="567"/>
      <c r="AZ30" s="568"/>
      <c r="BA30" s="568"/>
      <c r="BB30" s="569"/>
      <c r="BC30" s="526" t="s">
        <v>52</v>
      </c>
      <c r="BD30" s="527"/>
      <c r="BE30" s="527"/>
      <c r="BF30" s="527"/>
      <c r="BG30" s="527"/>
      <c r="BH30" s="527"/>
      <c r="BI30" s="527"/>
      <c r="BJ30" s="527"/>
      <c r="BK30" s="527"/>
      <c r="BL30" s="527"/>
      <c r="BM30" s="528"/>
      <c r="BN30" s="529">
        <v>4298100</v>
      </c>
      <c r="BO30" s="530"/>
      <c r="BP30" s="530"/>
      <c r="BQ30" s="530"/>
      <c r="BR30" s="530"/>
      <c r="BS30" s="530"/>
      <c r="BT30" s="530"/>
      <c r="BU30" s="531"/>
      <c r="BV30" s="529">
        <v>4290470</v>
      </c>
      <c r="BW30" s="530"/>
      <c r="BX30" s="530"/>
      <c r="BY30" s="530"/>
      <c r="BZ30" s="530"/>
      <c r="CA30" s="530"/>
      <c r="CB30" s="530"/>
      <c r="CC30" s="531"/>
      <c r="CD30" s="193"/>
      <c r="CE30" s="194"/>
      <c r="CF30" s="194"/>
      <c r="CG30" s="194"/>
      <c r="CH30" s="194"/>
      <c r="CI30" s="194"/>
      <c r="CJ30" s="194"/>
      <c r="CK30" s="194"/>
      <c r="CL30" s="194"/>
      <c r="CM30" s="194"/>
      <c r="CN30" s="194"/>
      <c r="CO30" s="194"/>
      <c r="CP30" s="194"/>
      <c r="CQ30" s="194"/>
      <c r="CR30" s="194"/>
      <c r="CS30" s="195"/>
      <c r="CT30" s="196"/>
      <c r="CU30" s="197"/>
      <c r="CV30" s="197"/>
      <c r="CW30" s="197"/>
      <c r="CX30" s="197"/>
      <c r="CY30" s="197"/>
      <c r="CZ30" s="197"/>
      <c r="DA30" s="198"/>
      <c r="DB30" s="196"/>
      <c r="DC30" s="197"/>
      <c r="DD30" s="197"/>
      <c r="DE30" s="197"/>
      <c r="DF30" s="197"/>
      <c r="DG30" s="197"/>
      <c r="DH30" s="197"/>
      <c r="DI30" s="198"/>
    </row>
    <row r="31" spans="1:113" ht="13.5" customHeight="1" x14ac:dyDescent="0.2">
      <c r="A31" s="177"/>
      <c r="B31" s="199"/>
      <c r="DI31" s="200"/>
    </row>
    <row r="32" spans="1:113" ht="13.5" customHeight="1" x14ac:dyDescent="0.2">
      <c r="A32" s="177"/>
      <c r="B32" s="201"/>
      <c r="C32" s="570" t="s">
        <v>193</v>
      </c>
      <c r="D32" s="570"/>
      <c r="E32" s="570"/>
      <c r="F32" s="570"/>
      <c r="G32" s="570"/>
      <c r="H32" s="570"/>
      <c r="I32" s="570"/>
      <c r="J32" s="570"/>
      <c r="K32" s="570"/>
      <c r="L32" s="570"/>
      <c r="M32" s="570"/>
      <c r="N32" s="570"/>
      <c r="O32" s="570"/>
      <c r="P32" s="570"/>
      <c r="Q32" s="570"/>
      <c r="R32" s="570"/>
      <c r="S32" s="570"/>
      <c r="U32" s="411" t="s">
        <v>194</v>
      </c>
      <c r="V32" s="411"/>
      <c r="W32" s="411"/>
      <c r="X32" s="411"/>
      <c r="Y32" s="411"/>
      <c r="Z32" s="411"/>
      <c r="AA32" s="411"/>
      <c r="AB32" s="411"/>
      <c r="AC32" s="411"/>
      <c r="AD32" s="411"/>
      <c r="AE32" s="411"/>
      <c r="AF32" s="411"/>
      <c r="AG32" s="411"/>
      <c r="AH32" s="411"/>
      <c r="AI32" s="411"/>
      <c r="AJ32" s="411"/>
      <c r="AK32" s="411"/>
      <c r="AM32" s="411" t="s">
        <v>195</v>
      </c>
      <c r="AN32" s="411"/>
      <c r="AO32" s="411"/>
      <c r="AP32" s="411"/>
      <c r="AQ32" s="411"/>
      <c r="AR32" s="411"/>
      <c r="AS32" s="411"/>
      <c r="AT32" s="411"/>
      <c r="AU32" s="411"/>
      <c r="AV32" s="411"/>
      <c r="AW32" s="411"/>
      <c r="AX32" s="411"/>
      <c r="AY32" s="411"/>
      <c r="AZ32" s="411"/>
      <c r="BA32" s="411"/>
      <c r="BB32" s="411"/>
      <c r="BC32" s="411"/>
      <c r="BE32" s="411" t="s">
        <v>196</v>
      </c>
      <c r="BF32" s="411"/>
      <c r="BG32" s="411"/>
      <c r="BH32" s="411"/>
      <c r="BI32" s="411"/>
      <c r="BJ32" s="411"/>
      <c r="BK32" s="411"/>
      <c r="BL32" s="411"/>
      <c r="BM32" s="411"/>
      <c r="BN32" s="411"/>
      <c r="BO32" s="411"/>
      <c r="BP32" s="411"/>
      <c r="BQ32" s="411"/>
      <c r="BR32" s="411"/>
      <c r="BS32" s="411"/>
      <c r="BT32" s="411"/>
      <c r="BU32" s="411"/>
      <c r="BW32" s="411" t="s">
        <v>197</v>
      </c>
      <c r="BX32" s="411"/>
      <c r="BY32" s="411"/>
      <c r="BZ32" s="411"/>
      <c r="CA32" s="411"/>
      <c r="CB32" s="411"/>
      <c r="CC32" s="411"/>
      <c r="CD32" s="411"/>
      <c r="CE32" s="411"/>
      <c r="CF32" s="411"/>
      <c r="CG32" s="411"/>
      <c r="CH32" s="411"/>
      <c r="CI32" s="411"/>
      <c r="CJ32" s="411"/>
      <c r="CK32" s="411"/>
      <c r="CL32" s="411"/>
      <c r="CM32" s="411"/>
      <c r="CO32" s="411" t="s">
        <v>198</v>
      </c>
      <c r="CP32" s="411"/>
      <c r="CQ32" s="411"/>
      <c r="CR32" s="411"/>
      <c r="CS32" s="411"/>
      <c r="CT32" s="411"/>
      <c r="CU32" s="411"/>
      <c r="CV32" s="411"/>
      <c r="CW32" s="411"/>
      <c r="CX32" s="411"/>
      <c r="CY32" s="411"/>
      <c r="CZ32" s="411"/>
      <c r="DA32" s="411"/>
      <c r="DB32" s="411"/>
      <c r="DC32" s="411"/>
      <c r="DD32" s="411"/>
      <c r="DE32" s="411"/>
      <c r="DI32" s="200"/>
    </row>
    <row r="33" spans="1:113" ht="13.5" customHeight="1" x14ac:dyDescent="0.2">
      <c r="A33" s="177"/>
      <c r="B33" s="201"/>
      <c r="C33" s="431" t="s">
        <v>199</v>
      </c>
      <c r="D33" s="431"/>
      <c r="E33" s="396" t="s">
        <v>200</v>
      </c>
      <c r="F33" s="396"/>
      <c r="G33" s="396"/>
      <c r="H33" s="396"/>
      <c r="I33" s="396"/>
      <c r="J33" s="396"/>
      <c r="K33" s="396"/>
      <c r="L33" s="396"/>
      <c r="M33" s="396"/>
      <c r="N33" s="396"/>
      <c r="O33" s="396"/>
      <c r="P33" s="396"/>
      <c r="Q33" s="396"/>
      <c r="R33" s="396"/>
      <c r="S33" s="396"/>
      <c r="T33" s="202"/>
      <c r="U33" s="431" t="s">
        <v>199</v>
      </c>
      <c r="V33" s="431"/>
      <c r="W33" s="396" t="s">
        <v>200</v>
      </c>
      <c r="X33" s="396"/>
      <c r="Y33" s="396"/>
      <c r="Z33" s="396"/>
      <c r="AA33" s="396"/>
      <c r="AB33" s="396"/>
      <c r="AC33" s="396"/>
      <c r="AD33" s="396"/>
      <c r="AE33" s="396"/>
      <c r="AF33" s="396"/>
      <c r="AG33" s="396"/>
      <c r="AH33" s="396"/>
      <c r="AI33" s="396"/>
      <c r="AJ33" s="396"/>
      <c r="AK33" s="396"/>
      <c r="AL33" s="202"/>
      <c r="AM33" s="431" t="s">
        <v>199</v>
      </c>
      <c r="AN33" s="431"/>
      <c r="AO33" s="396" t="s">
        <v>200</v>
      </c>
      <c r="AP33" s="396"/>
      <c r="AQ33" s="396"/>
      <c r="AR33" s="396"/>
      <c r="AS33" s="396"/>
      <c r="AT33" s="396"/>
      <c r="AU33" s="396"/>
      <c r="AV33" s="396"/>
      <c r="AW33" s="396"/>
      <c r="AX33" s="396"/>
      <c r="AY33" s="396"/>
      <c r="AZ33" s="396"/>
      <c r="BA33" s="396"/>
      <c r="BB33" s="396"/>
      <c r="BC33" s="396"/>
      <c r="BD33" s="203"/>
      <c r="BE33" s="396" t="s">
        <v>201</v>
      </c>
      <c r="BF33" s="396"/>
      <c r="BG33" s="396" t="s">
        <v>202</v>
      </c>
      <c r="BH33" s="396"/>
      <c r="BI33" s="396"/>
      <c r="BJ33" s="396"/>
      <c r="BK33" s="396"/>
      <c r="BL33" s="396"/>
      <c r="BM33" s="396"/>
      <c r="BN33" s="396"/>
      <c r="BO33" s="396"/>
      <c r="BP33" s="396"/>
      <c r="BQ33" s="396"/>
      <c r="BR33" s="396"/>
      <c r="BS33" s="396"/>
      <c r="BT33" s="396"/>
      <c r="BU33" s="396"/>
      <c r="BV33" s="203"/>
      <c r="BW33" s="431" t="s">
        <v>201</v>
      </c>
      <c r="BX33" s="431"/>
      <c r="BY33" s="396" t="s">
        <v>203</v>
      </c>
      <c r="BZ33" s="396"/>
      <c r="CA33" s="396"/>
      <c r="CB33" s="396"/>
      <c r="CC33" s="396"/>
      <c r="CD33" s="396"/>
      <c r="CE33" s="396"/>
      <c r="CF33" s="396"/>
      <c r="CG33" s="396"/>
      <c r="CH33" s="396"/>
      <c r="CI33" s="396"/>
      <c r="CJ33" s="396"/>
      <c r="CK33" s="396"/>
      <c r="CL33" s="396"/>
      <c r="CM33" s="396"/>
      <c r="CN33" s="202"/>
      <c r="CO33" s="431" t="s">
        <v>199</v>
      </c>
      <c r="CP33" s="431"/>
      <c r="CQ33" s="396" t="s">
        <v>204</v>
      </c>
      <c r="CR33" s="396"/>
      <c r="CS33" s="396"/>
      <c r="CT33" s="396"/>
      <c r="CU33" s="396"/>
      <c r="CV33" s="396"/>
      <c r="CW33" s="396"/>
      <c r="CX33" s="396"/>
      <c r="CY33" s="396"/>
      <c r="CZ33" s="396"/>
      <c r="DA33" s="396"/>
      <c r="DB33" s="396"/>
      <c r="DC33" s="396"/>
      <c r="DD33" s="396"/>
      <c r="DE33" s="396"/>
      <c r="DF33" s="202"/>
      <c r="DG33" s="596" t="s">
        <v>205</v>
      </c>
      <c r="DH33" s="596"/>
      <c r="DI33" s="204"/>
    </row>
    <row r="34" spans="1:113" ht="32.25" customHeight="1" x14ac:dyDescent="0.2">
      <c r="A34" s="177"/>
      <c r="B34" s="201"/>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77"/>
      <c r="U34" s="597">
        <f>IF(W34="","",MAX(C34:D43)+1)</f>
        <v>6</v>
      </c>
      <c r="V34" s="597"/>
      <c r="W34" s="598" t="str">
        <f>IF('各会計、関係団体の財政状況及び健全化判断比率'!B28="","",'各会計、関係団体の財政状況及び健全化判断比率'!B28)</f>
        <v>国民健康保険事業特別会計</v>
      </c>
      <c r="X34" s="598"/>
      <c r="Y34" s="598"/>
      <c r="Z34" s="598"/>
      <c r="AA34" s="598"/>
      <c r="AB34" s="598"/>
      <c r="AC34" s="598"/>
      <c r="AD34" s="598"/>
      <c r="AE34" s="598"/>
      <c r="AF34" s="598"/>
      <c r="AG34" s="598"/>
      <c r="AH34" s="598"/>
      <c r="AI34" s="598"/>
      <c r="AJ34" s="598"/>
      <c r="AK34" s="598"/>
      <c r="AL34" s="177"/>
      <c r="AM34" s="597">
        <f>IF(AO34="","",MAX(C34:D43,U34:V43)+1)</f>
        <v>9</v>
      </c>
      <c r="AN34" s="597"/>
      <c r="AO34" s="598" t="str">
        <f>IF('各会計、関係団体の財政状況及び健全化判断比率'!B31="","",'各会計、関係団体の財政状況及び健全化判断比率'!B31)</f>
        <v>水道事業会計</v>
      </c>
      <c r="AP34" s="598"/>
      <c r="AQ34" s="598"/>
      <c r="AR34" s="598"/>
      <c r="AS34" s="598"/>
      <c r="AT34" s="598"/>
      <c r="AU34" s="598"/>
      <c r="AV34" s="598"/>
      <c r="AW34" s="598"/>
      <c r="AX34" s="598"/>
      <c r="AY34" s="598"/>
      <c r="AZ34" s="598"/>
      <c r="BA34" s="598"/>
      <c r="BB34" s="598"/>
      <c r="BC34" s="598"/>
      <c r="BD34" s="177"/>
      <c r="BE34" s="597">
        <f>IF(BG34="","",MAX(C34:D43,U34:V43,AM34:AN43)+1)</f>
        <v>11</v>
      </c>
      <c r="BF34" s="597"/>
      <c r="BG34" s="598" t="str">
        <f>IF('各会計、関係団体の財政状況及び健全化判断比率'!B33="","",'各会計、関係団体の財政状況及び健全化判断比率'!B33)</f>
        <v>住宅団地整備事業特別会計</v>
      </c>
      <c r="BH34" s="598"/>
      <c r="BI34" s="598"/>
      <c r="BJ34" s="598"/>
      <c r="BK34" s="598"/>
      <c r="BL34" s="598"/>
      <c r="BM34" s="598"/>
      <c r="BN34" s="598"/>
      <c r="BO34" s="598"/>
      <c r="BP34" s="598"/>
      <c r="BQ34" s="598"/>
      <c r="BR34" s="598"/>
      <c r="BS34" s="598"/>
      <c r="BT34" s="598"/>
      <c r="BU34" s="598"/>
      <c r="BV34" s="177"/>
      <c r="BW34" s="597">
        <f>IF(BY34="","",MAX(C34:D43,U34:V43,AM34:AN43,BE34:BF43)+1)</f>
        <v>12</v>
      </c>
      <c r="BX34" s="597"/>
      <c r="BY34" s="598" t="str">
        <f>IF('各会計、関係団体の財政状況及び健全化判断比率'!B68="","",'各会計、関係団体の財政状況及び健全化判断比率'!B68)</f>
        <v>安芸広域市町村圏事務組合（一般）</v>
      </c>
      <c r="BZ34" s="598"/>
      <c r="CA34" s="598"/>
      <c r="CB34" s="598"/>
      <c r="CC34" s="598"/>
      <c r="CD34" s="598"/>
      <c r="CE34" s="598"/>
      <c r="CF34" s="598"/>
      <c r="CG34" s="598"/>
      <c r="CH34" s="598"/>
      <c r="CI34" s="598"/>
      <c r="CJ34" s="598"/>
      <c r="CK34" s="598"/>
      <c r="CL34" s="598"/>
      <c r="CM34" s="598"/>
      <c r="CN34" s="177"/>
      <c r="CO34" s="597">
        <f>IF(CQ34="","",MAX(C34:D43,U34:V43,AM34:AN43,BE34:BF43,BW34:BX43)+1)</f>
        <v>19</v>
      </c>
      <c r="CP34" s="597"/>
      <c r="CQ34" s="598" t="str">
        <f>IF('各会計、関係団体の財政状況及び健全化判断比率'!BS7="","",'各会計、関係団体の財政状況及び健全化判断比率'!BS7)</f>
        <v>安芸市土地開発公社</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204"/>
    </row>
    <row r="35" spans="1:113" ht="32.25" customHeight="1" x14ac:dyDescent="0.2">
      <c r="A35" s="177"/>
      <c r="B35" s="201"/>
      <c r="C35" s="597">
        <f>IF(E35="","",C34+1)</f>
        <v>2</v>
      </c>
      <c r="D35" s="597"/>
      <c r="E35" s="598" t="str">
        <f>IF('各会計、関係団体の財政状況及び健全化判断比率'!B8="","",'各会計、関係団体の財政状況及び健全化判断比率'!B8)</f>
        <v>元気バス事業特別会計</v>
      </c>
      <c r="F35" s="598"/>
      <c r="G35" s="598"/>
      <c r="H35" s="598"/>
      <c r="I35" s="598"/>
      <c r="J35" s="598"/>
      <c r="K35" s="598"/>
      <c r="L35" s="598"/>
      <c r="M35" s="598"/>
      <c r="N35" s="598"/>
      <c r="O35" s="598"/>
      <c r="P35" s="598"/>
      <c r="Q35" s="598"/>
      <c r="R35" s="598"/>
      <c r="S35" s="598"/>
      <c r="T35" s="177"/>
      <c r="U35" s="597">
        <f>IF(W35="","",U34+1)</f>
        <v>7</v>
      </c>
      <c r="V35" s="597"/>
      <c r="W35" s="598" t="str">
        <f>IF('各会計、関係団体の財政状況及び健全化判断比率'!B29="","",'各会計、関係団体の財政状況及び健全化判断比率'!B29)</f>
        <v>介護保険事業特別会計</v>
      </c>
      <c r="X35" s="598"/>
      <c r="Y35" s="598"/>
      <c r="Z35" s="598"/>
      <c r="AA35" s="598"/>
      <c r="AB35" s="598"/>
      <c r="AC35" s="598"/>
      <c r="AD35" s="598"/>
      <c r="AE35" s="598"/>
      <c r="AF35" s="598"/>
      <c r="AG35" s="598"/>
      <c r="AH35" s="598"/>
      <c r="AI35" s="598"/>
      <c r="AJ35" s="598"/>
      <c r="AK35" s="598"/>
      <c r="AL35" s="177"/>
      <c r="AM35" s="597">
        <f t="shared" ref="AM35:AM43" si="0">IF(AO35="","",AM34+1)</f>
        <v>10</v>
      </c>
      <c r="AN35" s="597"/>
      <c r="AO35" s="598" t="str">
        <f>IF('各会計、関係団体の財政状況及び健全化判断比率'!B32="","",'各会計、関係団体の財政状況及び健全化判断比率'!B32)</f>
        <v>下水道事業会計</v>
      </c>
      <c r="AP35" s="598"/>
      <c r="AQ35" s="598"/>
      <c r="AR35" s="598"/>
      <c r="AS35" s="598"/>
      <c r="AT35" s="598"/>
      <c r="AU35" s="598"/>
      <c r="AV35" s="598"/>
      <c r="AW35" s="598"/>
      <c r="AX35" s="598"/>
      <c r="AY35" s="598"/>
      <c r="AZ35" s="598"/>
      <c r="BA35" s="598"/>
      <c r="BB35" s="598"/>
      <c r="BC35" s="598"/>
      <c r="BD35" s="177"/>
      <c r="BE35" s="597" t="str">
        <f t="shared" ref="BE35:BE43" si="1">IF(BG35="","",BE34+1)</f>
        <v/>
      </c>
      <c r="BF35" s="597"/>
      <c r="BG35" s="598"/>
      <c r="BH35" s="598"/>
      <c r="BI35" s="598"/>
      <c r="BJ35" s="598"/>
      <c r="BK35" s="598"/>
      <c r="BL35" s="598"/>
      <c r="BM35" s="598"/>
      <c r="BN35" s="598"/>
      <c r="BO35" s="598"/>
      <c r="BP35" s="598"/>
      <c r="BQ35" s="598"/>
      <c r="BR35" s="598"/>
      <c r="BS35" s="598"/>
      <c r="BT35" s="598"/>
      <c r="BU35" s="598"/>
      <c r="BV35" s="177"/>
      <c r="BW35" s="597">
        <f t="shared" ref="BW35:BW43" si="2">IF(BY35="","",BW34+1)</f>
        <v>13</v>
      </c>
      <c r="BX35" s="597"/>
      <c r="BY35" s="598" t="str">
        <f>IF('各会計、関係団体の財政状況及び健全化判断比率'!B69="","",'各会計、関係団体の財政状況及び健全化判断比率'!B69)</f>
        <v>安芸広域市町村圏特別養護老人ホーム組合</v>
      </c>
      <c r="BZ35" s="598"/>
      <c r="CA35" s="598"/>
      <c r="CB35" s="598"/>
      <c r="CC35" s="598"/>
      <c r="CD35" s="598"/>
      <c r="CE35" s="598"/>
      <c r="CF35" s="598"/>
      <c r="CG35" s="598"/>
      <c r="CH35" s="598"/>
      <c r="CI35" s="598"/>
      <c r="CJ35" s="598"/>
      <c r="CK35" s="598"/>
      <c r="CL35" s="598"/>
      <c r="CM35" s="598"/>
      <c r="CN35" s="177"/>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204"/>
    </row>
    <row r="36" spans="1:113" ht="32.25" customHeight="1" x14ac:dyDescent="0.2">
      <c r="A36" s="177"/>
      <c r="B36" s="201"/>
      <c r="C36" s="597">
        <f>IF(E36="","",C35+1)</f>
        <v>3</v>
      </c>
      <c r="D36" s="597"/>
      <c r="E36" s="598" t="str">
        <f>IF('各会計、関係団体の財政状況及び健全化判断比率'!B9="","",'各会計、関係団体の財政状況及び健全化判断比率'!B9)</f>
        <v>住宅新築資金等貸付事業特別会計</v>
      </c>
      <c r="F36" s="598"/>
      <c r="G36" s="598"/>
      <c r="H36" s="598"/>
      <c r="I36" s="598"/>
      <c r="J36" s="598"/>
      <c r="K36" s="598"/>
      <c r="L36" s="598"/>
      <c r="M36" s="598"/>
      <c r="N36" s="598"/>
      <c r="O36" s="598"/>
      <c r="P36" s="598"/>
      <c r="Q36" s="598"/>
      <c r="R36" s="598"/>
      <c r="S36" s="598"/>
      <c r="T36" s="177"/>
      <c r="U36" s="597">
        <f t="shared" ref="U36:U43" si="4">IF(W36="","",U35+1)</f>
        <v>8</v>
      </c>
      <c r="V36" s="597"/>
      <c r="W36" s="598" t="str">
        <f>IF('各会計、関係団体の財政状況及び健全化判断比率'!B30="","",'各会計、関係団体の財政状況及び健全化判断比率'!B30)</f>
        <v>後期高齢者医療事業特別会計</v>
      </c>
      <c r="X36" s="598"/>
      <c r="Y36" s="598"/>
      <c r="Z36" s="598"/>
      <c r="AA36" s="598"/>
      <c r="AB36" s="598"/>
      <c r="AC36" s="598"/>
      <c r="AD36" s="598"/>
      <c r="AE36" s="598"/>
      <c r="AF36" s="598"/>
      <c r="AG36" s="598"/>
      <c r="AH36" s="598"/>
      <c r="AI36" s="598"/>
      <c r="AJ36" s="598"/>
      <c r="AK36" s="598"/>
      <c r="AL36" s="177"/>
      <c r="AM36" s="597" t="str">
        <f t="shared" si="0"/>
        <v/>
      </c>
      <c r="AN36" s="597"/>
      <c r="AO36" s="598"/>
      <c r="AP36" s="598"/>
      <c r="AQ36" s="598"/>
      <c r="AR36" s="598"/>
      <c r="AS36" s="598"/>
      <c r="AT36" s="598"/>
      <c r="AU36" s="598"/>
      <c r="AV36" s="598"/>
      <c r="AW36" s="598"/>
      <c r="AX36" s="598"/>
      <c r="AY36" s="598"/>
      <c r="AZ36" s="598"/>
      <c r="BA36" s="598"/>
      <c r="BB36" s="598"/>
      <c r="BC36" s="598"/>
      <c r="BD36" s="177"/>
      <c r="BE36" s="597" t="str">
        <f t="shared" si="1"/>
        <v/>
      </c>
      <c r="BF36" s="597"/>
      <c r="BG36" s="598"/>
      <c r="BH36" s="598"/>
      <c r="BI36" s="598"/>
      <c r="BJ36" s="598"/>
      <c r="BK36" s="598"/>
      <c r="BL36" s="598"/>
      <c r="BM36" s="598"/>
      <c r="BN36" s="598"/>
      <c r="BO36" s="598"/>
      <c r="BP36" s="598"/>
      <c r="BQ36" s="598"/>
      <c r="BR36" s="598"/>
      <c r="BS36" s="598"/>
      <c r="BT36" s="598"/>
      <c r="BU36" s="598"/>
      <c r="BV36" s="177"/>
      <c r="BW36" s="597">
        <f t="shared" si="2"/>
        <v>14</v>
      </c>
      <c r="BX36" s="597"/>
      <c r="BY36" s="598" t="str">
        <f>IF('各会計、関係団体の財政状況及び健全化判断比率'!B70="","",'各会計、関係団体の財政状況及び健全化判断比率'!B70)</f>
        <v>高知県広域食肉センター事務組合</v>
      </c>
      <c r="BZ36" s="598"/>
      <c r="CA36" s="598"/>
      <c r="CB36" s="598"/>
      <c r="CC36" s="598"/>
      <c r="CD36" s="598"/>
      <c r="CE36" s="598"/>
      <c r="CF36" s="598"/>
      <c r="CG36" s="598"/>
      <c r="CH36" s="598"/>
      <c r="CI36" s="598"/>
      <c r="CJ36" s="598"/>
      <c r="CK36" s="598"/>
      <c r="CL36" s="598"/>
      <c r="CM36" s="598"/>
      <c r="CN36" s="177"/>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204"/>
    </row>
    <row r="37" spans="1:113" ht="32.25" customHeight="1" x14ac:dyDescent="0.2">
      <c r="A37" s="177"/>
      <c r="B37" s="201"/>
      <c r="C37" s="597">
        <f>IF(E37="","",C36+1)</f>
        <v>4</v>
      </c>
      <c r="D37" s="597"/>
      <c r="E37" s="598" t="str">
        <f>IF('各会計、関係団体の財政状況及び健全化判断比率'!B10="","",'各会計、関係団体の財政状況及び健全化判断比率'!B10)</f>
        <v>鉄道経営助成基金事業特別会計</v>
      </c>
      <c r="F37" s="598"/>
      <c r="G37" s="598"/>
      <c r="H37" s="598"/>
      <c r="I37" s="598"/>
      <c r="J37" s="598"/>
      <c r="K37" s="598"/>
      <c r="L37" s="598"/>
      <c r="M37" s="598"/>
      <c r="N37" s="598"/>
      <c r="O37" s="598"/>
      <c r="P37" s="598"/>
      <c r="Q37" s="598"/>
      <c r="R37" s="598"/>
      <c r="S37" s="598"/>
      <c r="T37" s="177"/>
      <c r="U37" s="597" t="str">
        <f t="shared" si="4"/>
        <v/>
      </c>
      <c r="V37" s="597"/>
      <c r="W37" s="598"/>
      <c r="X37" s="598"/>
      <c r="Y37" s="598"/>
      <c r="Z37" s="598"/>
      <c r="AA37" s="598"/>
      <c r="AB37" s="598"/>
      <c r="AC37" s="598"/>
      <c r="AD37" s="598"/>
      <c r="AE37" s="598"/>
      <c r="AF37" s="598"/>
      <c r="AG37" s="598"/>
      <c r="AH37" s="598"/>
      <c r="AI37" s="598"/>
      <c r="AJ37" s="598"/>
      <c r="AK37" s="598"/>
      <c r="AL37" s="177"/>
      <c r="AM37" s="597" t="str">
        <f t="shared" si="0"/>
        <v/>
      </c>
      <c r="AN37" s="597"/>
      <c r="AO37" s="598"/>
      <c r="AP37" s="598"/>
      <c r="AQ37" s="598"/>
      <c r="AR37" s="598"/>
      <c r="AS37" s="598"/>
      <c r="AT37" s="598"/>
      <c r="AU37" s="598"/>
      <c r="AV37" s="598"/>
      <c r="AW37" s="598"/>
      <c r="AX37" s="598"/>
      <c r="AY37" s="598"/>
      <c r="AZ37" s="598"/>
      <c r="BA37" s="598"/>
      <c r="BB37" s="598"/>
      <c r="BC37" s="598"/>
      <c r="BD37" s="177"/>
      <c r="BE37" s="597" t="str">
        <f t="shared" si="1"/>
        <v/>
      </c>
      <c r="BF37" s="597"/>
      <c r="BG37" s="598"/>
      <c r="BH37" s="598"/>
      <c r="BI37" s="598"/>
      <c r="BJ37" s="598"/>
      <c r="BK37" s="598"/>
      <c r="BL37" s="598"/>
      <c r="BM37" s="598"/>
      <c r="BN37" s="598"/>
      <c r="BO37" s="598"/>
      <c r="BP37" s="598"/>
      <c r="BQ37" s="598"/>
      <c r="BR37" s="598"/>
      <c r="BS37" s="598"/>
      <c r="BT37" s="598"/>
      <c r="BU37" s="598"/>
      <c r="BV37" s="177"/>
      <c r="BW37" s="597">
        <f t="shared" si="2"/>
        <v>15</v>
      </c>
      <c r="BX37" s="597"/>
      <c r="BY37" s="598" t="str">
        <f>IF('各会計、関係団体の財政状況及び健全化判断比率'!B71="","",'各会計、関係団体の財政状況及び健全化判断比率'!B71)</f>
        <v>こうち人づくり広域連合</v>
      </c>
      <c r="BZ37" s="598"/>
      <c r="CA37" s="598"/>
      <c r="CB37" s="598"/>
      <c r="CC37" s="598"/>
      <c r="CD37" s="598"/>
      <c r="CE37" s="598"/>
      <c r="CF37" s="598"/>
      <c r="CG37" s="598"/>
      <c r="CH37" s="598"/>
      <c r="CI37" s="598"/>
      <c r="CJ37" s="598"/>
      <c r="CK37" s="598"/>
      <c r="CL37" s="598"/>
      <c r="CM37" s="598"/>
      <c r="CN37" s="177"/>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204"/>
    </row>
    <row r="38" spans="1:113" ht="32.25" customHeight="1" x14ac:dyDescent="0.2">
      <c r="A38" s="177"/>
      <c r="B38" s="201"/>
      <c r="C38" s="597">
        <f t="shared" ref="C38:C43" si="5">IF(E38="","",C37+1)</f>
        <v>5</v>
      </c>
      <c r="D38" s="597"/>
      <c r="E38" s="598" t="str">
        <f>IF('各会計、関係団体の財政状況及び健全化判断比率'!B11="","",'各会計、関係団体の財政状況及び健全化判断比率'!B11)</f>
        <v>墓地公園事業特別会計</v>
      </c>
      <c r="F38" s="598"/>
      <c r="G38" s="598"/>
      <c r="H38" s="598"/>
      <c r="I38" s="598"/>
      <c r="J38" s="598"/>
      <c r="K38" s="598"/>
      <c r="L38" s="598"/>
      <c r="M38" s="598"/>
      <c r="N38" s="598"/>
      <c r="O38" s="598"/>
      <c r="P38" s="598"/>
      <c r="Q38" s="598"/>
      <c r="R38" s="598"/>
      <c r="S38" s="598"/>
      <c r="T38" s="177"/>
      <c r="U38" s="597" t="str">
        <f t="shared" si="4"/>
        <v/>
      </c>
      <c r="V38" s="597"/>
      <c r="W38" s="598"/>
      <c r="X38" s="598"/>
      <c r="Y38" s="598"/>
      <c r="Z38" s="598"/>
      <c r="AA38" s="598"/>
      <c r="AB38" s="598"/>
      <c r="AC38" s="598"/>
      <c r="AD38" s="598"/>
      <c r="AE38" s="598"/>
      <c r="AF38" s="598"/>
      <c r="AG38" s="598"/>
      <c r="AH38" s="598"/>
      <c r="AI38" s="598"/>
      <c r="AJ38" s="598"/>
      <c r="AK38" s="598"/>
      <c r="AL38" s="177"/>
      <c r="AM38" s="597" t="str">
        <f t="shared" si="0"/>
        <v/>
      </c>
      <c r="AN38" s="597"/>
      <c r="AO38" s="598"/>
      <c r="AP38" s="598"/>
      <c r="AQ38" s="598"/>
      <c r="AR38" s="598"/>
      <c r="AS38" s="598"/>
      <c r="AT38" s="598"/>
      <c r="AU38" s="598"/>
      <c r="AV38" s="598"/>
      <c r="AW38" s="598"/>
      <c r="AX38" s="598"/>
      <c r="AY38" s="598"/>
      <c r="AZ38" s="598"/>
      <c r="BA38" s="598"/>
      <c r="BB38" s="598"/>
      <c r="BC38" s="598"/>
      <c r="BD38" s="177"/>
      <c r="BE38" s="597" t="str">
        <f t="shared" si="1"/>
        <v/>
      </c>
      <c r="BF38" s="597"/>
      <c r="BG38" s="598"/>
      <c r="BH38" s="598"/>
      <c r="BI38" s="598"/>
      <c r="BJ38" s="598"/>
      <c r="BK38" s="598"/>
      <c r="BL38" s="598"/>
      <c r="BM38" s="598"/>
      <c r="BN38" s="598"/>
      <c r="BO38" s="598"/>
      <c r="BP38" s="598"/>
      <c r="BQ38" s="598"/>
      <c r="BR38" s="598"/>
      <c r="BS38" s="598"/>
      <c r="BT38" s="598"/>
      <c r="BU38" s="598"/>
      <c r="BV38" s="177"/>
      <c r="BW38" s="597">
        <f t="shared" si="2"/>
        <v>16</v>
      </c>
      <c r="BX38" s="597"/>
      <c r="BY38" s="598" t="str">
        <f>IF('各会計、関係団体の財政状況及び健全化判断比率'!B72="","",'各会計、関係団体の財政状況及び健全化判断比率'!B72)</f>
        <v>高知県市町村総合事務組合（一般）</v>
      </c>
      <c r="BZ38" s="598"/>
      <c r="CA38" s="598"/>
      <c r="CB38" s="598"/>
      <c r="CC38" s="598"/>
      <c r="CD38" s="598"/>
      <c r="CE38" s="598"/>
      <c r="CF38" s="598"/>
      <c r="CG38" s="598"/>
      <c r="CH38" s="598"/>
      <c r="CI38" s="598"/>
      <c r="CJ38" s="598"/>
      <c r="CK38" s="598"/>
      <c r="CL38" s="598"/>
      <c r="CM38" s="598"/>
      <c r="CN38" s="177"/>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204"/>
    </row>
    <row r="39" spans="1:113" ht="32.25" customHeight="1" x14ac:dyDescent="0.2">
      <c r="A39" s="177"/>
      <c r="B39" s="201"/>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77"/>
      <c r="U39" s="597" t="str">
        <f t="shared" si="4"/>
        <v/>
      </c>
      <c r="V39" s="597"/>
      <c r="W39" s="598"/>
      <c r="X39" s="598"/>
      <c r="Y39" s="598"/>
      <c r="Z39" s="598"/>
      <c r="AA39" s="598"/>
      <c r="AB39" s="598"/>
      <c r="AC39" s="598"/>
      <c r="AD39" s="598"/>
      <c r="AE39" s="598"/>
      <c r="AF39" s="598"/>
      <c r="AG39" s="598"/>
      <c r="AH39" s="598"/>
      <c r="AI39" s="598"/>
      <c r="AJ39" s="598"/>
      <c r="AK39" s="598"/>
      <c r="AL39" s="177"/>
      <c r="AM39" s="597" t="str">
        <f t="shared" si="0"/>
        <v/>
      </c>
      <c r="AN39" s="597"/>
      <c r="AO39" s="598"/>
      <c r="AP39" s="598"/>
      <c r="AQ39" s="598"/>
      <c r="AR39" s="598"/>
      <c r="AS39" s="598"/>
      <c r="AT39" s="598"/>
      <c r="AU39" s="598"/>
      <c r="AV39" s="598"/>
      <c r="AW39" s="598"/>
      <c r="AX39" s="598"/>
      <c r="AY39" s="598"/>
      <c r="AZ39" s="598"/>
      <c r="BA39" s="598"/>
      <c r="BB39" s="598"/>
      <c r="BC39" s="598"/>
      <c r="BD39" s="177"/>
      <c r="BE39" s="597" t="str">
        <f t="shared" si="1"/>
        <v/>
      </c>
      <c r="BF39" s="597"/>
      <c r="BG39" s="598"/>
      <c r="BH39" s="598"/>
      <c r="BI39" s="598"/>
      <c r="BJ39" s="598"/>
      <c r="BK39" s="598"/>
      <c r="BL39" s="598"/>
      <c r="BM39" s="598"/>
      <c r="BN39" s="598"/>
      <c r="BO39" s="598"/>
      <c r="BP39" s="598"/>
      <c r="BQ39" s="598"/>
      <c r="BR39" s="598"/>
      <c r="BS39" s="598"/>
      <c r="BT39" s="598"/>
      <c r="BU39" s="598"/>
      <c r="BV39" s="177"/>
      <c r="BW39" s="597">
        <f t="shared" si="2"/>
        <v>17</v>
      </c>
      <c r="BX39" s="597"/>
      <c r="BY39" s="598" t="str">
        <f>IF('各会計、関係団体の財政状況及び健全化判断比率'!B73="","",'各会計、関係団体の財政状況及び健全化判断比率'!B73)</f>
        <v>高知県後期高齢者医療広域連合（一般）</v>
      </c>
      <c r="BZ39" s="598"/>
      <c r="CA39" s="598"/>
      <c r="CB39" s="598"/>
      <c r="CC39" s="598"/>
      <c r="CD39" s="598"/>
      <c r="CE39" s="598"/>
      <c r="CF39" s="598"/>
      <c r="CG39" s="598"/>
      <c r="CH39" s="598"/>
      <c r="CI39" s="598"/>
      <c r="CJ39" s="598"/>
      <c r="CK39" s="598"/>
      <c r="CL39" s="598"/>
      <c r="CM39" s="598"/>
      <c r="CN39" s="177"/>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204"/>
    </row>
    <row r="40" spans="1:113" ht="32.25" customHeight="1" x14ac:dyDescent="0.2">
      <c r="A40" s="177"/>
      <c r="B40" s="201"/>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77"/>
      <c r="U40" s="597" t="str">
        <f t="shared" si="4"/>
        <v/>
      </c>
      <c r="V40" s="597"/>
      <c r="W40" s="598"/>
      <c r="X40" s="598"/>
      <c r="Y40" s="598"/>
      <c r="Z40" s="598"/>
      <c r="AA40" s="598"/>
      <c r="AB40" s="598"/>
      <c r="AC40" s="598"/>
      <c r="AD40" s="598"/>
      <c r="AE40" s="598"/>
      <c r="AF40" s="598"/>
      <c r="AG40" s="598"/>
      <c r="AH40" s="598"/>
      <c r="AI40" s="598"/>
      <c r="AJ40" s="598"/>
      <c r="AK40" s="598"/>
      <c r="AL40" s="177"/>
      <c r="AM40" s="597" t="str">
        <f t="shared" si="0"/>
        <v/>
      </c>
      <c r="AN40" s="597"/>
      <c r="AO40" s="598"/>
      <c r="AP40" s="598"/>
      <c r="AQ40" s="598"/>
      <c r="AR40" s="598"/>
      <c r="AS40" s="598"/>
      <c r="AT40" s="598"/>
      <c r="AU40" s="598"/>
      <c r="AV40" s="598"/>
      <c r="AW40" s="598"/>
      <c r="AX40" s="598"/>
      <c r="AY40" s="598"/>
      <c r="AZ40" s="598"/>
      <c r="BA40" s="598"/>
      <c r="BB40" s="598"/>
      <c r="BC40" s="598"/>
      <c r="BD40" s="177"/>
      <c r="BE40" s="597" t="str">
        <f t="shared" si="1"/>
        <v/>
      </c>
      <c r="BF40" s="597"/>
      <c r="BG40" s="598"/>
      <c r="BH40" s="598"/>
      <c r="BI40" s="598"/>
      <c r="BJ40" s="598"/>
      <c r="BK40" s="598"/>
      <c r="BL40" s="598"/>
      <c r="BM40" s="598"/>
      <c r="BN40" s="598"/>
      <c r="BO40" s="598"/>
      <c r="BP40" s="598"/>
      <c r="BQ40" s="598"/>
      <c r="BR40" s="598"/>
      <c r="BS40" s="598"/>
      <c r="BT40" s="598"/>
      <c r="BU40" s="598"/>
      <c r="BV40" s="177"/>
      <c r="BW40" s="597">
        <f t="shared" si="2"/>
        <v>18</v>
      </c>
      <c r="BX40" s="597"/>
      <c r="BY40" s="598" t="str">
        <f>IF('各会計、関係団体の財政状況及び健全化判断比率'!B74="","",'各会計、関係団体の財政状況及び健全化判断比率'!B74)</f>
        <v>　　　　　　〃　　　　　　　（特別）</v>
      </c>
      <c r="BZ40" s="598"/>
      <c r="CA40" s="598"/>
      <c r="CB40" s="598"/>
      <c r="CC40" s="598"/>
      <c r="CD40" s="598"/>
      <c r="CE40" s="598"/>
      <c r="CF40" s="598"/>
      <c r="CG40" s="598"/>
      <c r="CH40" s="598"/>
      <c r="CI40" s="598"/>
      <c r="CJ40" s="598"/>
      <c r="CK40" s="598"/>
      <c r="CL40" s="598"/>
      <c r="CM40" s="598"/>
      <c r="CN40" s="177"/>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204"/>
    </row>
    <row r="41" spans="1:113" ht="32.25" customHeight="1" x14ac:dyDescent="0.2">
      <c r="A41" s="177"/>
      <c r="B41" s="201"/>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77"/>
      <c r="U41" s="597" t="str">
        <f t="shared" si="4"/>
        <v/>
      </c>
      <c r="V41" s="597"/>
      <c r="W41" s="598"/>
      <c r="X41" s="598"/>
      <c r="Y41" s="598"/>
      <c r="Z41" s="598"/>
      <c r="AA41" s="598"/>
      <c r="AB41" s="598"/>
      <c r="AC41" s="598"/>
      <c r="AD41" s="598"/>
      <c r="AE41" s="598"/>
      <c r="AF41" s="598"/>
      <c r="AG41" s="598"/>
      <c r="AH41" s="598"/>
      <c r="AI41" s="598"/>
      <c r="AJ41" s="598"/>
      <c r="AK41" s="598"/>
      <c r="AL41" s="177"/>
      <c r="AM41" s="597" t="str">
        <f t="shared" si="0"/>
        <v/>
      </c>
      <c r="AN41" s="597"/>
      <c r="AO41" s="598"/>
      <c r="AP41" s="598"/>
      <c r="AQ41" s="598"/>
      <c r="AR41" s="598"/>
      <c r="AS41" s="598"/>
      <c r="AT41" s="598"/>
      <c r="AU41" s="598"/>
      <c r="AV41" s="598"/>
      <c r="AW41" s="598"/>
      <c r="AX41" s="598"/>
      <c r="AY41" s="598"/>
      <c r="AZ41" s="598"/>
      <c r="BA41" s="598"/>
      <c r="BB41" s="598"/>
      <c r="BC41" s="598"/>
      <c r="BD41" s="177"/>
      <c r="BE41" s="597" t="str">
        <f t="shared" si="1"/>
        <v/>
      </c>
      <c r="BF41" s="597"/>
      <c r="BG41" s="598"/>
      <c r="BH41" s="598"/>
      <c r="BI41" s="598"/>
      <c r="BJ41" s="598"/>
      <c r="BK41" s="598"/>
      <c r="BL41" s="598"/>
      <c r="BM41" s="598"/>
      <c r="BN41" s="598"/>
      <c r="BO41" s="598"/>
      <c r="BP41" s="598"/>
      <c r="BQ41" s="598"/>
      <c r="BR41" s="598"/>
      <c r="BS41" s="598"/>
      <c r="BT41" s="598"/>
      <c r="BU41" s="598"/>
      <c r="BV41" s="177"/>
      <c r="BW41" s="597" t="str">
        <f t="shared" si="2"/>
        <v/>
      </c>
      <c r="BX41" s="597"/>
      <c r="BY41" s="598" t="str">
        <f>IF('各会計、関係団体の財政状況及び健全化判断比率'!B75="","",'各会計、関係団体の財政状況及び健全化判断比率'!B75)</f>
        <v/>
      </c>
      <c r="BZ41" s="598"/>
      <c r="CA41" s="598"/>
      <c r="CB41" s="598"/>
      <c r="CC41" s="598"/>
      <c r="CD41" s="598"/>
      <c r="CE41" s="598"/>
      <c r="CF41" s="598"/>
      <c r="CG41" s="598"/>
      <c r="CH41" s="598"/>
      <c r="CI41" s="598"/>
      <c r="CJ41" s="598"/>
      <c r="CK41" s="598"/>
      <c r="CL41" s="598"/>
      <c r="CM41" s="598"/>
      <c r="CN41" s="177"/>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204"/>
    </row>
    <row r="42" spans="1:113" ht="32.25" customHeight="1" x14ac:dyDescent="0.2">
      <c r="B42" s="201"/>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77"/>
      <c r="U42" s="597" t="str">
        <f t="shared" si="4"/>
        <v/>
      </c>
      <c r="V42" s="597"/>
      <c r="W42" s="598"/>
      <c r="X42" s="598"/>
      <c r="Y42" s="598"/>
      <c r="Z42" s="598"/>
      <c r="AA42" s="598"/>
      <c r="AB42" s="598"/>
      <c r="AC42" s="598"/>
      <c r="AD42" s="598"/>
      <c r="AE42" s="598"/>
      <c r="AF42" s="598"/>
      <c r="AG42" s="598"/>
      <c r="AH42" s="598"/>
      <c r="AI42" s="598"/>
      <c r="AJ42" s="598"/>
      <c r="AK42" s="598"/>
      <c r="AL42" s="177"/>
      <c r="AM42" s="597" t="str">
        <f t="shared" si="0"/>
        <v/>
      </c>
      <c r="AN42" s="597"/>
      <c r="AO42" s="598"/>
      <c r="AP42" s="598"/>
      <c r="AQ42" s="598"/>
      <c r="AR42" s="598"/>
      <c r="AS42" s="598"/>
      <c r="AT42" s="598"/>
      <c r="AU42" s="598"/>
      <c r="AV42" s="598"/>
      <c r="AW42" s="598"/>
      <c r="AX42" s="598"/>
      <c r="AY42" s="598"/>
      <c r="AZ42" s="598"/>
      <c r="BA42" s="598"/>
      <c r="BB42" s="598"/>
      <c r="BC42" s="598"/>
      <c r="BD42" s="177"/>
      <c r="BE42" s="597" t="str">
        <f t="shared" si="1"/>
        <v/>
      </c>
      <c r="BF42" s="597"/>
      <c r="BG42" s="598"/>
      <c r="BH42" s="598"/>
      <c r="BI42" s="598"/>
      <c r="BJ42" s="598"/>
      <c r="BK42" s="598"/>
      <c r="BL42" s="598"/>
      <c r="BM42" s="598"/>
      <c r="BN42" s="598"/>
      <c r="BO42" s="598"/>
      <c r="BP42" s="598"/>
      <c r="BQ42" s="598"/>
      <c r="BR42" s="598"/>
      <c r="BS42" s="598"/>
      <c r="BT42" s="598"/>
      <c r="BU42" s="598"/>
      <c r="BV42" s="177"/>
      <c r="BW42" s="597" t="str">
        <f t="shared" si="2"/>
        <v/>
      </c>
      <c r="BX42" s="597"/>
      <c r="BY42" s="598" t="str">
        <f>IF('各会計、関係団体の財政状況及び健全化判断比率'!B76="","",'各会計、関係団体の財政状況及び健全化判断比率'!B76)</f>
        <v/>
      </c>
      <c r="BZ42" s="598"/>
      <c r="CA42" s="598"/>
      <c r="CB42" s="598"/>
      <c r="CC42" s="598"/>
      <c r="CD42" s="598"/>
      <c r="CE42" s="598"/>
      <c r="CF42" s="598"/>
      <c r="CG42" s="598"/>
      <c r="CH42" s="598"/>
      <c r="CI42" s="598"/>
      <c r="CJ42" s="598"/>
      <c r="CK42" s="598"/>
      <c r="CL42" s="598"/>
      <c r="CM42" s="598"/>
      <c r="CN42" s="177"/>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204"/>
    </row>
    <row r="43" spans="1:113" ht="32.25" customHeight="1" x14ac:dyDescent="0.2">
      <c r="B43" s="201"/>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77"/>
      <c r="U43" s="597" t="str">
        <f t="shared" si="4"/>
        <v/>
      </c>
      <c r="V43" s="597"/>
      <c r="W43" s="598"/>
      <c r="X43" s="598"/>
      <c r="Y43" s="598"/>
      <c r="Z43" s="598"/>
      <c r="AA43" s="598"/>
      <c r="AB43" s="598"/>
      <c r="AC43" s="598"/>
      <c r="AD43" s="598"/>
      <c r="AE43" s="598"/>
      <c r="AF43" s="598"/>
      <c r="AG43" s="598"/>
      <c r="AH43" s="598"/>
      <c r="AI43" s="598"/>
      <c r="AJ43" s="598"/>
      <c r="AK43" s="598"/>
      <c r="AL43" s="177"/>
      <c r="AM43" s="597" t="str">
        <f t="shared" si="0"/>
        <v/>
      </c>
      <c r="AN43" s="597"/>
      <c r="AO43" s="598"/>
      <c r="AP43" s="598"/>
      <c r="AQ43" s="598"/>
      <c r="AR43" s="598"/>
      <c r="AS43" s="598"/>
      <c r="AT43" s="598"/>
      <c r="AU43" s="598"/>
      <c r="AV43" s="598"/>
      <c r="AW43" s="598"/>
      <c r="AX43" s="598"/>
      <c r="AY43" s="598"/>
      <c r="AZ43" s="598"/>
      <c r="BA43" s="598"/>
      <c r="BB43" s="598"/>
      <c r="BC43" s="598"/>
      <c r="BD43" s="177"/>
      <c r="BE43" s="597" t="str">
        <f t="shared" si="1"/>
        <v/>
      </c>
      <c r="BF43" s="597"/>
      <c r="BG43" s="598"/>
      <c r="BH43" s="598"/>
      <c r="BI43" s="598"/>
      <c r="BJ43" s="598"/>
      <c r="BK43" s="598"/>
      <c r="BL43" s="598"/>
      <c r="BM43" s="598"/>
      <c r="BN43" s="598"/>
      <c r="BO43" s="598"/>
      <c r="BP43" s="598"/>
      <c r="BQ43" s="598"/>
      <c r="BR43" s="598"/>
      <c r="BS43" s="598"/>
      <c r="BT43" s="598"/>
      <c r="BU43" s="598"/>
      <c r="BV43" s="177"/>
      <c r="BW43" s="597" t="str">
        <f t="shared" si="2"/>
        <v/>
      </c>
      <c r="BX43" s="597"/>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77"/>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204"/>
    </row>
    <row r="44" spans="1:113" ht="13.5" customHeight="1" thickBot="1" x14ac:dyDescent="0.25">
      <c r="B44" s="205"/>
      <c r="C44" s="206"/>
      <c r="D44" s="206"/>
      <c r="E44" s="206"/>
      <c r="F44" s="206"/>
      <c r="G44" s="206"/>
      <c r="H44" s="206"/>
      <c r="I44" s="206"/>
      <c r="J44" s="206"/>
      <c r="K44" s="206"/>
      <c r="L44" s="206"/>
      <c r="M44" s="206"/>
      <c r="N44" s="206"/>
      <c r="O44" s="206"/>
      <c r="P44" s="206"/>
      <c r="Q44" s="206"/>
      <c r="R44" s="206"/>
      <c r="S44" s="206"/>
      <c r="T44" s="206"/>
      <c r="U44" s="206"/>
      <c r="V44" s="206"/>
      <c r="W44" s="206"/>
      <c r="X44" s="206"/>
      <c r="Y44" s="206"/>
      <c r="Z44" s="206"/>
      <c r="AA44" s="206"/>
      <c r="AB44" s="206"/>
      <c r="AC44" s="206"/>
      <c r="AD44" s="206"/>
      <c r="AE44" s="206"/>
      <c r="AF44" s="206"/>
      <c r="AG44" s="206"/>
      <c r="AH44" s="206"/>
      <c r="AI44" s="206"/>
      <c r="AJ44" s="206"/>
      <c r="AK44" s="206"/>
      <c r="AL44" s="206"/>
      <c r="AM44" s="206"/>
      <c r="AN44" s="206"/>
      <c r="AO44" s="206"/>
      <c r="AP44" s="206"/>
      <c r="AQ44" s="206"/>
      <c r="AR44" s="206"/>
      <c r="AS44" s="206"/>
      <c r="AT44" s="206"/>
      <c r="AU44" s="206"/>
      <c r="AV44" s="206"/>
      <c r="AW44" s="206"/>
      <c r="AX44" s="206"/>
      <c r="AY44" s="206"/>
      <c r="AZ44" s="206"/>
      <c r="BA44" s="206"/>
      <c r="BB44" s="206"/>
      <c r="BC44" s="206"/>
      <c r="BD44" s="206"/>
      <c r="BE44" s="206"/>
      <c r="BF44" s="206"/>
      <c r="BG44" s="206"/>
      <c r="BH44" s="206"/>
      <c r="BI44" s="206"/>
      <c r="BJ44" s="206"/>
      <c r="BK44" s="206"/>
      <c r="BL44" s="206"/>
      <c r="BM44" s="206"/>
      <c r="BN44" s="206"/>
      <c r="BO44" s="206"/>
      <c r="BP44" s="206"/>
      <c r="BQ44" s="206"/>
      <c r="BR44" s="206"/>
      <c r="BS44" s="206"/>
      <c r="BT44" s="206"/>
      <c r="BU44" s="206"/>
      <c r="BV44" s="206"/>
      <c r="BW44" s="206"/>
      <c r="BX44" s="206"/>
      <c r="BY44" s="206"/>
      <c r="BZ44" s="206"/>
      <c r="CA44" s="206"/>
      <c r="CB44" s="206"/>
      <c r="CC44" s="206"/>
      <c r="CD44" s="206"/>
      <c r="CE44" s="206"/>
      <c r="CF44" s="206"/>
      <c r="CG44" s="206"/>
      <c r="CH44" s="206"/>
      <c r="CI44" s="206"/>
      <c r="CJ44" s="206"/>
      <c r="CK44" s="206"/>
      <c r="CL44" s="206"/>
      <c r="CM44" s="206"/>
      <c r="CN44" s="206"/>
      <c r="CO44" s="206"/>
      <c r="CP44" s="206"/>
      <c r="CQ44" s="206"/>
      <c r="CR44" s="206"/>
      <c r="CS44" s="206"/>
      <c r="CT44" s="206"/>
      <c r="CU44" s="206"/>
      <c r="CV44" s="206"/>
      <c r="CW44" s="206"/>
      <c r="CX44" s="206"/>
      <c r="CY44" s="206"/>
      <c r="CZ44" s="206"/>
      <c r="DA44" s="206"/>
      <c r="DB44" s="206"/>
      <c r="DC44" s="206"/>
      <c r="DD44" s="206"/>
      <c r="DE44" s="206"/>
      <c r="DF44" s="206"/>
      <c r="DG44" s="206"/>
      <c r="DH44" s="206"/>
      <c r="DI44" s="207"/>
    </row>
    <row r="45" spans="1:113" x14ac:dyDescent="0.2"/>
    <row r="46" spans="1:113" x14ac:dyDescent="0.2">
      <c r="B46" s="176" t="s">
        <v>206</v>
      </c>
      <c r="E46" s="600" t="s">
        <v>207</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2">
      <c r="E47" s="600" t="s">
        <v>208</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2">
      <c r="E48" s="600" t="s">
        <v>209</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2">
      <c r="E49" s="601" t="s">
        <v>210</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2">
      <c r="E50" s="600" t="s">
        <v>211</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2">
      <c r="E51" s="600" t="s">
        <v>212</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2">
      <c r="E52" s="600" t="s">
        <v>213</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2">
      <c r="E53" s="600" t="s">
        <v>214</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2"/>
    <row r="55" spans="5:113" x14ac:dyDescent="0.2"/>
    <row r="56" spans="5:113" x14ac:dyDescent="0.2"/>
  </sheetData>
  <sheetProtection algorithmName="SHA-512" hashValue="MCBtaEirg2+zlFSrhmA7C1lGo8xqBZPS12G8pi2KsWnMvmo+QQkFwn7bJUFyjuc0c4NccTtnCPqKEjtjSzPLXg==" saltValue="dyjMBIh78bFNFDs7Ez9BaQ=="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2"/>
  <cols>
    <col min="1" max="1" width="1.6328125" style="210" customWidth="1"/>
    <col min="2" max="2" width="2.36328125" style="210" customWidth="1"/>
    <col min="3" max="16" width="2.6328125" style="210" customWidth="1"/>
    <col min="17" max="17" width="2.36328125" style="210" customWidth="1"/>
    <col min="18" max="95" width="1.6328125" style="210" customWidth="1"/>
    <col min="96" max="133" width="1.6328125" style="222" customWidth="1"/>
    <col min="134" max="143" width="1.6328125" style="210" customWidth="1"/>
    <col min="144" max="16384" width="0" style="210" hidden="1"/>
  </cols>
  <sheetData>
    <row r="1" spans="2:143" ht="22.5" customHeight="1" thickBot="1" x14ac:dyDescent="0.25">
      <c r="B1" s="208"/>
      <c r="C1" s="209"/>
      <c r="D1" s="209"/>
      <c r="E1" s="209"/>
      <c r="F1" s="209"/>
      <c r="G1" s="209"/>
      <c r="H1" s="209"/>
      <c r="I1" s="209"/>
      <c r="J1" s="209"/>
      <c r="K1" s="209"/>
      <c r="L1" s="209"/>
      <c r="M1" s="209"/>
      <c r="N1" s="209"/>
      <c r="O1" s="209"/>
      <c r="P1" s="209"/>
      <c r="Q1" s="209"/>
      <c r="R1" s="209"/>
      <c r="S1" s="209"/>
      <c r="T1" s="209"/>
      <c r="U1" s="209"/>
      <c r="V1" s="209"/>
      <c r="W1" s="209"/>
      <c r="X1" s="209"/>
      <c r="Y1" s="209"/>
      <c r="Z1" s="209"/>
      <c r="AA1" s="209"/>
      <c r="AB1" s="209"/>
      <c r="AC1" s="209"/>
      <c r="AD1" s="209"/>
      <c r="AE1" s="209"/>
      <c r="AF1" s="209"/>
      <c r="AG1" s="209"/>
      <c r="AH1" s="209"/>
      <c r="AI1" s="209"/>
      <c r="AJ1" s="209"/>
      <c r="AK1" s="209"/>
      <c r="AL1" s="209"/>
      <c r="AM1" s="209"/>
      <c r="AN1" s="209"/>
      <c r="AO1" s="209"/>
      <c r="AP1" s="209"/>
      <c r="AQ1" s="209"/>
      <c r="AR1" s="209"/>
      <c r="AS1" s="209"/>
      <c r="AT1" s="209"/>
      <c r="AU1" s="209"/>
      <c r="AV1" s="209"/>
      <c r="AW1" s="209"/>
      <c r="AX1" s="209"/>
      <c r="AY1" s="209"/>
      <c r="AZ1" s="209"/>
      <c r="BA1" s="209"/>
      <c r="BB1" s="209"/>
      <c r="BC1" s="209"/>
      <c r="BD1" s="209"/>
      <c r="BE1" s="209"/>
      <c r="BF1" s="209"/>
      <c r="BG1" s="209"/>
      <c r="BH1" s="209"/>
      <c r="BI1" s="209"/>
      <c r="BJ1" s="209"/>
      <c r="BK1" s="209"/>
      <c r="BL1" s="209"/>
      <c r="BM1" s="209"/>
      <c r="BN1" s="209"/>
      <c r="BO1" s="209"/>
      <c r="BP1" s="209"/>
      <c r="BQ1" s="209"/>
      <c r="BR1" s="209"/>
      <c r="BS1" s="209"/>
      <c r="BT1" s="209"/>
      <c r="BU1" s="209"/>
      <c r="BV1" s="209"/>
      <c r="BW1" s="209"/>
      <c r="BX1" s="209"/>
      <c r="BY1" s="209"/>
      <c r="BZ1" s="209"/>
      <c r="CA1" s="209"/>
      <c r="CB1" s="209"/>
      <c r="CC1" s="209"/>
      <c r="CD1" s="209"/>
      <c r="CE1" s="209"/>
      <c r="CF1" s="209"/>
      <c r="CG1" s="209"/>
      <c r="CH1" s="209"/>
      <c r="CI1" s="209"/>
      <c r="CJ1" s="209"/>
      <c r="CK1" s="209"/>
      <c r="CL1" s="209"/>
      <c r="CM1" s="209"/>
      <c r="CN1" s="209"/>
      <c r="CO1" s="209"/>
      <c r="CP1" s="209"/>
      <c r="CQ1" s="209"/>
      <c r="CR1" s="209"/>
      <c r="CS1" s="209"/>
      <c r="CT1" s="209"/>
      <c r="CU1" s="209"/>
      <c r="CV1" s="209"/>
      <c r="CW1" s="209"/>
      <c r="CX1" s="209"/>
      <c r="CY1" s="209"/>
      <c r="CZ1" s="209"/>
      <c r="DA1" s="209"/>
      <c r="DB1" s="209"/>
      <c r="DC1" s="209"/>
      <c r="DD1" s="209"/>
      <c r="DE1" s="209"/>
      <c r="DF1" s="209"/>
      <c r="DG1" s="209"/>
      <c r="DH1" s="602" t="s">
        <v>215</v>
      </c>
      <c r="DI1" s="603"/>
      <c r="DJ1" s="603"/>
      <c r="DK1" s="603"/>
      <c r="DL1" s="603"/>
      <c r="DM1" s="603"/>
      <c r="DN1" s="604"/>
      <c r="DO1" s="210"/>
      <c r="DP1" s="602" t="s">
        <v>216</v>
      </c>
      <c r="DQ1" s="603"/>
      <c r="DR1" s="603"/>
      <c r="DS1" s="603"/>
      <c r="DT1" s="603"/>
      <c r="DU1" s="603"/>
      <c r="DV1" s="603"/>
      <c r="DW1" s="603"/>
      <c r="DX1" s="603"/>
      <c r="DY1" s="603"/>
      <c r="DZ1" s="603"/>
      <c r="EA1" s="603"/>
      <c r="EB1" s="603"/>
      <c r="EC1" s="604"/>
      <c r="ED1" s="209"/>
      <c r="EE1" s="209"/>
      <c r="EF1" s="209"/>
      <c r="EG1" s="209"/>
      <c r="EH1" s="209"/>
      <c r="EI1" s="209"/>
      <c r="EJ1" s="209"/>
      <c r="EK1" s="209"/>
      <c r="EL1" s="209"/>
      <c r="EM1" s="209"/>
    </row>
    <row r="2" spans="2:143" ht="22.5" customHeight="1" x14ac:dyDescent="0.2">
      <c r="B2" s="211" t="s">
        <v>217</v>
      </c>
      <c r="R2" s="212"/>
      <c r="S2" s="212"/>
      <c r="T2" s="212"/>
      <c r="U2" s="212"/>
      <c r="V2" s="212"/>
      <c r="W2" s="212"/>
      <c r="X2" s="212"/>
      <c r="Y2" s="212"/>
      <c r="Z2" s="212"/>
      <c r="AA2" s="212"/>
      <c r="AB2" s="212"/>
      <c r="AC2" s="212"/>
      <c r="AE2" s="213"/>
      <c r="AF2" s="213"/>
      <c r="AG2" s="213"/>
      <c r="AH2" s="213"/>
      <c r="AI2" s="213"/>
      <c r="AJ2" s="212"/>
      <c r="AK2" s="212"/>
      <c r="AL2" s="212"/>
      <c r="AM2" s="212"/>
      <c r="AN2" s="212"/>
      <c r="AO2" s="212"/>
      <c r="AP2" s="212"/>
      <c r="CD2" s="209"/>
      <c r="CE2" s="209"/>
      <c r="CF2" s="209"/>
      <c r="CG2" s="209"/>
      <c r="CH2" s="209"/>
      <c r="CI2" s="209"/>
      <c r="CJ2" s="209"/>
      <c r="CK2" s="209"/>
      <c r="CL2" s="209"/>
      <c r="CM2" s="209"/>
      <c r="CN2" s="209"/>
      <c r="CO2" s="209"/>
      <c r="CP2" s="209"/>
      <c r="CQ2" s="209"/>
      <c r="CR2" s="209"/>
      <c r="CS2" s="209"/>
      <c r="CT2" s="209"/>
      <c r="CU2" s="209"/>
      <c r="CV2" s="209"/>
      <c r="CW2" s="209"/>
      <c r="CX2" s="209"/>
      <c r="CY2" s="209"/>
      <c r="CZ2" s="209"/>
      <c r="DA2" s="209"/>
      <c r="DB2" s="209"/>
      <c r="DC2" s="209"/>
      <c r="DD2" s="209"/>
      <c r="DE2" s="209"/>
      <c r="DF2" s="209"/>
      <c r="DG2" s="209"/>
      <c r="DH2" s="209"/>
      <c r="DI2" s="209"/>
      <c r="DJ2" s="209"/>
      <c r="DK2" s="209"/>
      <c r="DL2" s="209"/>
      <c r="DM2" s="209"/>
      <c r="DN2" s="209"/>
      <c r="DO2" s="209"/>
      <c r="DP2" s="209"/>
      <c r="DQ2" s="209"/>
      <c r="DR2" s="209"/>
      <c r="DS2" s="209"/>
      <c r="DT2" s="209"/>
      <c r="DU2" s="209"/>
      <c r="DV2" s="209"/>
      <c r="DW2" s="209"/>
      <c r="DX2" s="209"/>
      <c r="DY2" s="209"/>
      <c r="DZ2" s="209"/>
      <c r="EA2" s="209"/>
      <c r="EB2" s="209"/>
      <c r="EC2" s="209"/>
    </row>
    <row r="3" spans="2:143" ht="11.25" customHeight="1" x14ac:dyDescent="0.2">
      <c r="B3" s="605" t="s">
        <v>218</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219</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220</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2">
      <c r="B4" s="605" t="s">
        <v>1</v>
      </c>
      <c r="C4" s="606"/>
      <c r="D4" s="606"/>
      <c r="E4" s="606"/>
      <c r="F4" s="606"/>
      <c r="G4" s="606"/>
      <c r="H4" s="606"/>
      <c r="I4" s="606"/>
      <c r="J4" s="606"/>
      <c r="K4" s="606"/>
      <c r="L4" s="606"/>
      <c r="M4" s="606"/>
      <c r="N4" s="606"/>
      <c r="O4" s="606"/>
      <c r="P4" s="606"/>
      <c r="Q4" s="607"/>
      <c r="R4" s="605" t="s">
        <v>221</v>
      </c>
      <c r="S4" s="606"/>
      <c r="T4" s="606"/>
      <c r="U4" s="606"/>
      <c r="V4" s="606"/>
      <c r="W4" s="606"/>
      <c r="X4" s="606"/>
      <c r="Y4" s="607"/>
      <c r="Z4" s="605" t="s">
        <v>222</v>
      </c>
      <c r="AA4" s="606"/>
      <c r="AB4" s="606"/>
      <c r="AC4" s="607"/>
      <c r="AD4" s="605" t="s">
        <v>223</v>
      </c>
      <c r="AE4" s="606"/>
      <c r="AF4" s="606"/>
      <c r="AG4" s="606"/>
      <c r="AH4" s="606"/>
      <c r="AI4" s="606"/>
      <c r="AJ4" s="606"/>
      <c r="AK4" s="607"/>
      <c r="AL4" s="605" t="s">
        <v>222</v>
      </c>
      <c r="AM4" s="606"/>
      <c r="AN4" s="606"/>
      <c r="AO4" s="607"/>
      <c r="AP4" s="608" t="s">
        <v>224</v>
      </c>
      <c r="AQ4" s="608"/>
      <c r="AR4" s="608"/>
      <c r="AS4" s="608"/>
      <c r="AT4" s="608"/>
      <c r="AU4" s="608"/>
      <c r="AV4" s="608"/>
      <c r="AW4" s="608"/>
      <c r="AX4" s="608"/>
      <c r="AY4" s="608"/>
      <c r="AZ4" s="608"/>
      <c r="BA4" s="608"/>
      <c r="BB4" s="608"/>
      <c r="BC4" s="608"/>
      <c r="BD4" s="608"/>
      <c r="BE4" s="608"/>
      <c r="BF4" s="608"/>
      <c r="BG4" s="608" t="s">
        <v>225</v>
      </c>
      <c r="BH4" s="608"/>
      <c r="BI4" s="608"/>
      <c r="BJ4" s="608"/>
      <c r="BK4" s="608"/>
      <c r="BL4" s="608"/>
      <c r="BM4" s="608"/>
      <c r="BN4" s="608"/>
      <c r="BO4" s="608" t="s">
        <v>222</v>
      </c>
      <c r="BP4" s="608"/>
      <c r="BQ4" s="608"/>
      <c r="BR4" s="608"/>
      <c r="BS4" s="608" t="s">
        <v>226</v>
      </c>
      <c r="BT4" s="608"/>
      <c r="BU4" s="608"/>
      <c r="BV4" s="608"/>
      <c r="BW4" s="608"/>
      <c r="BX4" s="608"/>
      <c r="BY4" s="608"/>
      <c r="BZ4" s="608"/>
      <c r="CA4" s="608"/>
      <c r="CB4" s="608"/>
      <c r="CD4" s="605" t="s">
        <v>227</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2">
      <c r="B5" s="609" t="s">
        <v>228</v>
      </c>
      <c r="C5" s="610"/>
      <c r="D5" s="610"/>
      <c r="E5" s="610"/>
      <c r="F5" s="610"/>
      <c r="G5" s="610"/>
      <c r="H5" s="610"/>
      <c r="I5" s="610"/>
      <c r="J5" s="610"/>
      <c r="K5" s="610"/>
      <c r="L5" s="610"/>
      <c r="M5" s="610"/>
      <c r="N5" s="610"/>
      <c r="O5" s="610"/>
      <c r="P5" s="610"/>
      <c r="Q5" s="611"/>
      <c r="R5" s="612">
        <v>1790499</v>
      </c>
      <c r="S5" s="613"/>
      <c r="T5" s="613"/>
      <c r="U5" s="613"/>
      <c r="V5" s="613"/>
      <c r="W5" s="613"/>
      <c r="X5" s="613"/>
      <c r="Y5" s="614"/>
      <c r="Z5" s="615">
        <v>8.9</v>
      </c>
      <c r="AA5" s="615"/>
      <c r="AB5" s="615"/>
      <c r="AC5" s="615"/>
      <c r="AD5" s="616">
        <v>1790499</v>
      </c>
      <c r="AE5" s="616"/>
      <c r="AF5" s="616"/>
      <c r="AG5" s="616"/>
      <c r="AH5" s="616"/>
      <c r="AI5" s="616"/>
      <c r="AJ5" s="616"/>
      <c r="AK5" s="616"/>
      <c r="AL5" s="617">
        <v>26.6</v>
      </c>
      <c r="AM5" s="618"/>
      <c r="AN5" s="618"/>
      <c r="AO5" s="619"/>
      <c r="AP5" s="609" t="s">
        <v>229</v>
      </c>
      <c r="AQ5" s="610"/>
      <c r="AR5" s="610"/>
      <c r="AS5" s="610"/>
      <c r="AT5" s="610"/>
      <c r="AU5" s="610"/>
      <c r="AV5" s="610"/>
      <c r="AW5" s="610"/>
      <c r="AX5" s="610"/>
      <c r="AY5" s="610"/>
      <c r="AZ5" s="610"/>
      <c r="BA5" s="610"/>
      <c r="BB5" s="610"/>
      <c r="BC5" s="610"/>
      <c r="BD5" s="610"/>
      <c r="BE5" s="610"/>
      <c r="BF5" s="611"/>
      <c r="BG5" s="623">
        <v>1790499</v>
      </c>
      <c r="BH5" s="624"/>
      <c r="BI5" s="624"/>
      <c r="BJ5" s="624"/>
      <c r="BK5" s="624"/>
      <c r="BL5" s="624"/>
      <c r="BM5" s="624"/>
      <c r="BN5" s="625"/>
      <c r="BO5" s="626">
        <v>100</v>
      </c>
      <c r="BP5" s="626"/>
      <c r="BQ5" s="626"/>
      <c r="BR5" s="626"/>
      <c r="BS5" s="627">
        <v>28895</v>
      </c>
      <c r="BT5" s="627"/>
      <c r="BU5" s="627"/>
      <c r="BV5" s="627"/>
      <c r="BW5" s="627"/>
      <c r="BX5" s="627"/>
      <c r="BY5" s="627"/>
      <c r="BZ5" s="627"/>
      <c r="CA5" s="627"/>
      <c r="CB5" s="631"/>
      <c r="CD5" s="605" t="s">
        <v>224</v>
      </c>
      <c r="CE5" s="606"/>
      <c r="CF5" s="606"/>
      <c r="CG5" s="606"/>
      <c r="CH5" s="606"/>
      <c r="CI5" s="606"/>
      <c r="CJ5" s="606"/>
      <c r="CK5" s="606"/>
      <c r="CL5" s="606"/>
      <c r="CM5" s="606"/>
      <c r="CN5" s="606"/>
      <c r="CO5" s="606"/>
      <c r="CP5" s="606"/>
      <c r="CQ5" s="607"/>
      <c r="CR5" s="605" t="s">
        <v>230</v>
      </c>
      <c r="CS5" s="606"/>
      <c r="CT5" s="606"/>
      <c r="CU5" s="606"/>
      <c r="CV5" s="606"/>
      <c r="CW5" s="606"/>
      <c r="CX5" s="606"/>
      <c r="CY5" s="607"/>
      <c r="CZ5" s="605" t="s">
        <v>222</v>
      </c>
      <c r="DA5" s="606"/>
      <c r="DB5" s="606"/>
      <c r="DC5" s="607"/>
      <c r="DD5" s="605" t="s">
        <v>231</v>
      </c>
      <c r="DE5" s="606"/>
      <c r="DF5" s="606"/>
      <c r="DG5" s="606"/>
      <c r="DH5" s="606"/>
      <c r="DI5" s="606"/>
      <c r="DJ5" s="606"/>
      <c r="DK5" s="606"/>
      <c r="DL5" s="606"/>
      <c r="DM5" s="606"/>
      <c r="DN5" s="606"/>
      <c r="DO5" s="606"/>
      <c r="DP5" s="607"/>
      <c r="DQ5" s="605" t="s">
        <v>232</v>
      </c>
      <c r="DR5" s="606"/>
      <c r="DS5" s="606"/>
      <c r="DT5" s="606"/>
      <c r="DU5" s="606"/>
      <c r="DV5" s="606"/>
      <c r="DW5" s="606"/>
      <c r="DX5" s="606"/>
      <c r="DY5" s="606"/>
      <c r="DZ5" s="606"/>
      <c r="EA5" s="606"/>
      <c r="EB5" s="606"/>
      <c r="EC5" s="607"/>
    </row>
    <row r="6" spans="2:143" ht="11.25" customHeight="1" x14ac:dyDescent="0.2">
      <c r="B6" s="620" t="s">
        <v>233</v>
      </c>
      <c r="C6" s="621"/>
      <c r="D6" s="621"/>
      <c r="E6" s="621"/>
      <c r="F6" s="621"/>
      <c r="G6" s="621"/>
      <c r="H6" s="621"/>
      <c r="I6" s="621"/>
      <c r="J6" s="621"/>
      <c r="K6" s="621"/>
      <c r="L6" s="621"/>
      <c r="M6" s="621"/>
      <c r="N6" s="621"/>
      <c r="O6" s="621"/>
      <c r="P6" s="621"/>
      <c r="Q6" s="622"/>
      <c r="R6" s="623">
        <v>166997</v>
      </c>
      <c r="S6" s="624"/>
      <c r="T6" s="624"/>
      <c r="U6" s="624"/>
      <c r="V6" s="624"/>
      <c r="W6" s="624"/>
      <c r="X6" s="624"/>
      <c r="Y6" s="625"/>
      <c r="Z6" s="626">
        <v>0.8</v>
      </c>
      <c r="AA6" s="626"/>
      <c r="AB6" s="626"/>
      <c r="AC6" s="626"/>
      <c r="AD6" s="627">
        <v>166997</v>
      </c>
      <c r="AE6" s="627"/>
      <c r="AF6" s="627"/>
      <c r="AG6" s="627"/>
      <c r="AH6" s="627"/>
      <c r="AI6" s="627"/>
      <c r="AJ6" s="627"/>
      <c r="AK6" s="627"/>
      <c r="AL6" s="628">
        <v>2.5</v>
      </c>
      <c r="AM6" s="629"/>
      <c r="AN6" s="629"/>
      <c r="AO6" s="630"/>
      <c r="AP6" s="620" t="s">
        <v>234</v>
      </c>
      <c r="AQ6" s="621"/>
      <c r="AR6" s="621"/>
      <c r="AS6" s="621"/>
      <c r="AT6" s="621"/>
      <c r="AU6" s="621"/>
      <c r="AV6" s="621"/>
      <c r="AW6" s="621"/>
      <c r="AX6" s="621"/>
      <c r="AY6" s="621"/>
      <c r="AZ6" s="621"/>
      <c r="BA6" s="621"/>
      <c r="BB6" s="621"/>
      <c r="BC6" s="621"/>
      <c r="BD6" s="621"/>
      <c r="BE6" s="621"/>
      <c r="BF6" s="622"/>
      <c r="BG6" s="623">
        <v>1790499</v>
      </c>
      <c r="BH6" s="624"/>
      <c r="BI6" s="624"/>
      <c r="BJ6" s="624"/>
      <c r="BK6" s="624"/>
      <c r="BL6" s="624"/>
      <c r="BM6" s="624"/>
      <c r="BN6" s="625"/>
      <c r="BO6" s="626">
        <v>100</v>
      </c>
      <c r="BP6" s="626"/>
      <c r="BQ6" s="626"/>
      <c r="BR6" s="626"/>
      <c r="BS6" s="627">
        <v>28895</v>
      </c>
      <c r="BT6" s="627"/>
      <c r="BU6" s="627"/>
      <c r="BV6" s="627"/>
      <c r="BW6" s="627"/>
      <c r="BX6" s="627"/>
      <c r="BY6" s="627"/>
      <c r="BZ6" s="627"/>
      <c r="CA6" s="627"/>
      <c r="CB6" s="631"/>
      <c r="CD6" s="609" t="s">
        <v>235</v>
      </c>
      <c r="CE6" s="610"/>
      <c r="CF6" s="610"/>
      <c r="CG6" s="610"/>
      <c r="CH6" s="610"/>
      <c r="CI6" s="610"/>
      <c r="CJ6" s="610"/>
      <c r="CK6" s="610"/>
      <c r="CL6" s="610"/>
      <c r="CM6" s="610"/>
      <c r="CN6" s="610"/>
      <c r="CO6" s="610"/>
      <c r="CP6" s="610"/>
      <c r="CQ6" s="611"/>
      <c r="CR6" s="623">
        <v>124705</v>
      </c>
      <c r="CS6" s="624"/>
      <c r="CT6" s="624"/>
      <c r="CU6" s="624"/>
      <c r="CV6" s="624"/>
      <c r="CW6" s="624"/>
      <c r="CX6" s="624"/>
      <c r="CY6" s="625"/>
      <c r="CZ6" s="617">
        <v>0.7</v>
      </c>
      <c r="DA6" s="618"/>
      <c r="DB6" s="618"/>
      <c r="DC6" s="634"/>
      <c r="DD6" s="632" t="s">
        <v>236</v>
      </c>
      <c r="DE6" s="624"/>
      <c r="DF6" s="624"/>
      <c r="DG6" s="624"/>
      <c r="DH6" s="624"/>
      <c r="DI6" s="624"/>
      <c r="DJ6" s="624"/>
      <c r="DK6" s="624"/>
      <c r="DL6" s="624"/>
      <c r="DM6" s="624"/>
      <c r="DN6" s="624"/>
      <c r="DO6" s="624"/>
      <c r="DP6" s="625"/>
      <c r="DQ6" s="632">
        <v>124693</v>
      </c>
      <c r="DR6" s="624"/>
      <c r="DS6" s="624"/>
      <c r="DT6" s="624"/>
      <c r="DU6" s="624"/>
      <c r="DV6" s="624"/>
      <c r="DW6" s="624"/>
      <c r="DX6" s="624"/>
      <c r="DY6" s="624"/>
      <c r="DZ6" s="624"/>
      <c r="EA6" s="624"/>
      <c r="EB6" s="624"/>
      <c r="EC6" s="633"/>
    </row>
    <row r="7" spans="2:143" ht="11.25" customHeight="1" x14ac:dyDescent="0.2">
      <c r="B7" s="620" t="s">
        <v>237</v>
      </c>
      <c r="C7" s="621"/>
      <c r="D7" s="621"/>
      <c r="E7" s="621"/>
      <c r="F7" s="621"/>
      <c r="G7" s="621"/>
      <c r="H7" s="621"/>
      <c r="I7" s="621"/>
      <c r="J7" s="621"/>
      <c r="K7" s="621"/>
      <c r="L7" s="621"/>
      <c r="M7" s="621"/>
      <c r="N7" s="621"/>
      <c r="O7" s="621"/>
      <c r="P7" s="621"/>
      <c r="Q7" s="622"/>
      <c r="R7" s="623">
        <v>1895</v>
      </c>
      <c r="S7" s="624"/>
      <c r="T7" s="624"/>
      <c r="U7" s="624"/>
      <c r="V7" s="624"/>
      <c r="W7" s="624"/>
      <c r="X7" s="624"/>
      <c r="Y7" s="625"/>
      <c r="Z7" s="626">
        <v>0</v>
      </c>
      <c r="AA7" s="626"/>
      <c r="AB7" s="626"/>
      <c r="AC7" s="626"/>
      <c r="AD7" s="627">
        <v>1895</v>
      </c>
      <c r="AE7" s="627"/>
      <c r="AF7" s="627"/>
      <c r="AG7" s="627"/>
      <c r="AH7" s="627"/>
      <c r="AI7" s="627"/>
      <c r="AJ7" s="627"/>
      <c r="AK7" s="627"/>
      <c r="AL7" s="628">
        <v>0</v>
      </c>
      <c r="AM7" s="629"/>
      <c r="AN7" s="629"/>
      <c r="AO7" s="630"/>
      <c r="AP7" s="620" t="s">
        <v>238</v>
      </c>
      <c r="AQ7" s="621"/>
      <c r="AR7" s="621"/>
      <c r="AS7" s="621"/>
      <c r="AT7" s="621"/>
      <c r="AU7" s="621"/>
      <c r="AV7" s="621"/>
      <c r="AW7" s="621"/>
      <c r="AX7" s="621"/>
      <c r="AY7" s="621"/>
      <c r="AZ7" s="621"/>
      <c r="BA7" s="621"/>
      <c r="BB7" s="621"/>
      <c r="BC7" s="621"/>
      <c r="BD7" s="621"/>
      <c r="BE7" s="621"/>
      <c r="BF7" s="622"/>
      <c r="BG7" s="623">
        <v>725091</v>
      </c>
      <c r="BH7" s="624"/>
      <c r="BI7" s="624"/>
      <c r="BJ7" s="624"/>
      <c r="BK7" s="624"/>
      <c r="BL7" s="624"/>
      <c r="BM7" s="624"/>
      <c r="BN7" s="625"/>
      <c r="BO7" s="626">
        <v>40.5</v>
      </c>
      <c r="BP7" s="626"/>
      <c r="BQ7" s="626"/>
      <c r="BR7" s="626"/>
      <c r="BS7" s="627">
        <v>28895</v>
      </c>
      <c r="BT7" s="627"/>
      <c r="BU7" s="627"/>
      <c r="BV7" s="627"/>
      <c r="BW7" s="627"/>
      <c r="BX7" s="627"/>
      <c r="BY7" s="627"/>
      <c r="BZ7" s="627"/>
      <c r="CA7" s="627"/>
      <c r="CB7" s="631"/>
      <c r="CD7" s="620" t="s">
        <v>239</v>
      </c>
      <c r="CE7" s="621"/>
      <c r="CF7" s="621"/>
      <c r="CG7" s="621"/>
      <c r="CH7" s="621"/>
      <c r="CI7" s="621"/>
      <c r="CJ7" s="621"/>
      <c r="CK7" s="621"/>
      <c r="CL7" s="621"/>
      <c r="CM7" s="621"/>
      <c r="CN7" s="621"/>
      <c r="CO7" s="621"/>
      <c r="CP7" s="621"/>
      <c r="CQ7" s="622"/>
      <c r="CR7" s="623">
        <v>4941158</v>
      </c>
      <c r="CS7" s="624"/>
      <c r="CT7" s="624"/>
      <c r="CU7" s="624"/>
      <c r="CV7" s="624"/>
      <c r="CW7" s="624"/>
      <c r="CX7" s="624"/>
      <c r="CY7" s="625"/>
      <c r="CZ7" s="626">
        <v>26</v>
      </c>
      <c r="DA7" s="626"/>
      <c r="DB7" s="626"/>
      <c r="DC7" s="626"/>
      <c r="DD7" s="632">
        <v>1535437</v>
      </c>
      <c r="DE7" s="624"/>
      <c r="DF7" s="624"/>
      <c r="DG7" s="624"/>
      <c r="DH7" s="624"/>
      <c r="DI7" s="624"/>
      <c r="DJ7" s="624"/>
      <c r="DK7" s="624"/>
      <c r="DL7" s="624"/>
      <c r="DM7" s="624"/>
      <c r="DN7" s="624"/>
      <c r="DO7" s="624"/>
      <c r="DP7" s="625"/>
      <c r="DQ7" s="632">
        <v>1504518</v>
      </c>
      <c r="DR7" s="624"/>
      <c r="DS7" s="624"/>
      <c r="DT7" s="624"/>
      <c r="DU7" s="624"/>
      <c r="DV7" s="624"/>
      <c r="DW7" s="624"/>
      <c r="DX7" s="624"/>
      <c r="DY7" s="624"/>
      <c r="DZ7" s="624"/>
      <c r="EA7" s="624"/>
      <c r="EB7" s="624"/>
      <c r="EC7" s="633"/>
    </row>
    <row r="8" spans="2:143" ht="11.25" customHeight="1" x14ac:dyDescent="0.2">
      <c r="B8" s="620" t="s">
        <v>240</v>
      </c>
      <c r="C8" s="621"/>
      <c r="D8" s="621"/>
      <c r="E8" s="621"/>
      <c r="F8" s="621"/>
      <c r="G8" s="621"/>
      <c r="H8" s="621"/>
      <c r="I8" s="621"/>
      <c r="J8" s="621"/>
      <c r="K8" s="621"/>
      <c r="L8" s="621"/>
      <c r="M8" s="621"/>
      <c r="N8" s="621"/>
      <c r="O8" s="621"/>
      <c r="P8" s="621"/>
      <c r="Q8" s="622"/>
      <c r="R8" s="623">
        <v>7081</v>
      </c>
      <c r="S8" s="624"/>
      <c r="T8" s="624"/>
      <c r="U8" s="624"/>
      <c r="V8" s="624"/>
      <c r="W8" s="624"/>
      <c r="X8" s="624"/>
      <c r="Y8" s="625"/>
      <c r="Z8" s="626">
        <v>0</v>
      </c>
      <c r="AA8" s="626"/>
      <c r="AB8" s="626"/>
      <c r="AC8" s="626"/>
      <c r="AD8" s="627">
        <v>7081</v>
      </c>
      <c r="AE8" s="627"/>
      <c r="AF8" s="627"/>
      <c r="AG8" s="627"/>
      <c r="AH8" s="627"/>
      <c r="AI8" s="627"/>
      <c r="AJ8" s="627"/>
      <c r="AK8" s="627"/>
      <c r="AL8" s="628">
        <v>0.1</v>
      </c>
      <c r="AM8" s="629"/>
      <c r="AN8" s="629"/>
      <c r="AO8" s="630"/>
      <c r="AP8" s="620" t="s">
        <v>241</v>
      </c>
      <c r="AQ8" s="621"/>
      <c r="AR8" s="621"/>
      <c r="AS8" s="621"/>
      <c r="AT8" s="621"/>
      <c r="AU8" s="621"/>
      <c r="AV8" s="621"/>
      <c r="AW8" s="621"/>
      <c r="AX8" s="621"/>
      <c r="AY8" s="621"/>
      <c r="AZ8" s="621"/>
      <c r="BA8" s="621"/>
      <c r="BB8" s="621"/>
      <c r="BC8" s="621"/>
      <c r="BD8" s="621"/>
      <c r="BE8" s="621"/>
      <c r="BF8" s="622"/>
      <c r="BG8" s="623">
        <v>28816</v>
      </c>
      <c r="BH8" s="624"/>
      <c r="BI8" s="624"/>
      <c r="BJ8" s="624"/>
      <c r="BK8" s="624"/>
      <c r="BL8" s="624"/>
      <c r="BM8" s="624"/>
      <c r="BN8" s="625"/>
      <c r="BO8" s="626">
        <v>1.6</v>
      </c>
      <c r="BP8" s="626"/>
      <c r="BQ8" s="626"/>
      <c r="BR8" s="626"/>
      <c r="BS8" s="627" t="s">
        <v>242</v>
      </c>
      <c r="BT8" s="627"/>
      <c r="BU8" s="627"/>
      <c r="BV8" s="627"/>
      <c r="BW8" s="627"/>
      <c r="BX8" s="627"/>
      <c r="BY8" s="627"/>
      <c r="BZ8" s="627"/>
      <c r="CA8" s="627"/>
      <c r="CB8" s="631"/>
      <c r="CD8" s="620" t="s">
        <v>243</v>
      </c>
      <c r="CE8" s="621"/>
      <c r="CF8" s="621"/>
      <c r="CG8" s="621"/>
      <c r="CH8" s="621"/>
      <c r="CI8" s="621"/>
      <c r="CJ8" s="621"/>
      <c r="CK8" s="621"/>
      <c r="CL8" s="621"/>
      <c r="CM8" s="621"/>
      <c r="CN8" s="621"/>
      <c r="CO8" s="621"/>
      <c r="CP8" s="621"/>
      <c r="CQ8" s="622"/>
      <c r="CR8" s="623">
        <v>3787087</v>
      </c>
      <c r="CS8" s="624"/>
      <c r="CT8" s="624"/>
      <c r="CU8" s="624"/>
      <c r="CV8" s="624"/>
      <c r="CW8" s="624"/>
      <c r="CX8" s="624"/>
      <c r="CY8" s="625"/>
      <c r="CZ8" s="626">
        <v>19.899999999999999</v>
      </c>
      <c r="DA8" s="626"/>
      <c r="DB8" s="626"/>
      <c r="DC8" s="626"/>
      <c r="DD8" s="632">
        <v>6349</v>
      </c>
      <c r="DE8" s="624"/>
      <c r="DF8" s="624"/>
      <c r="DG8" s="624"/>
      <c r="DH8" s="624"/>
      <c r="DI8" s="624"/>
      <c r="DJ8" s="624"/>
      <c r="DK8" s="624"/>
      <c r="DL8" s="624"/>
      <c r="DM8" s="624"/>
      <c r="DN8" s="624"/>
      <c r="DO8" s="624"/>
      <c r="DP8" s="625"/>
      <c r="DQ8" s="632">
        <v>2001463</v>
      </c>
      <c r="DR8" s="624"/>
      <c r="DS8" s="624"/>
      <c r="DT8" s="624"/>
      <c r="DU8" s="624"/>
      <c r="DV8" s="624"/>
      <c r="DW8" s="624"/>
      <c r="DX8" s="624"/>
      <c r="DY8" s="624"/>
      <c r="DZ8" s="624"/>
      <c r="EA8" s="624"/>
      <c r="EB8" s="624"/>
      <c r="EC8" s="633"/>
    </row>
    <row r="9" spans="2:143" ht="11.25" customHeight="1" x14ac:dyDescent="0.2">
      <c r="B9" s="620" t="s">
        <v>244</v>
      </c>
      <c r="C9" s="621"/>
      <c r="D9" s="621"/>
      <c r="E9" s="621"/>
      <c r="F9" s="621"/>
      <c r="G9" s="621"/>
      <c r="H9" s="621"/>
      <c r="I9" s="621"/>
      <c r="J9" s="621"/>
      <c r="K9" s="621"/>
      <c r="L9" s="621"/>
      <c r="M9" s="621"/>
      <c r="N9" s="621"/>
      <c r="O9" s="621"/>
      <c r="P9" s="621"/>
      <c r="Q9" s="622"/>
      <c r="R9" s="623">
        <v>7975</v>
      </c>
      <c r="S9" s="624"/>
      <c r="T9" s="624"/>
      <c r="U9" s="624"/>
      <c r="V9" s="624"/>
      <c r="W9" s="624"/>
      <c r="X9" s="624"/>
      <c r="Y9" s="625"/>
      <c r="Z9" s="626">
        <v>0</v>
      </c>
      <c r="AA9" s="626"/>
      <c r="AB9" s="626"/>
      <c r="AC9" s="626"/>
      <c r="AD9" s="627">
        <v>7975</v>
      </c>
      <c r="AE9" s="627"/>
      <c r="AF9" s="627"/>
      <c r="AG9" s="627"/>
      <c r="AH9" s="627"/>
      <c r="AI9" s="627"/>
      <c r="AJ9" s="627"/>
      <c r="AK9" s="627"/>
      <c r="AL9" s="628">
        <v>0.1</v>
      </c>
      <c r="AM9" s="629"/>
      <c r="AN9" s="629"/>
      <c r="AO9" s="630"/>
      <c r="AP9" s="620" t="s">
        <v>245</v>
      </c>
      <c r="AQ9" s="621"/>
      <c r="AR9" s="621"/>
      <c r="AS9" s="621"/>
      <c r="AT9" s="621"/>
      <c r="AU9" s="621"/>
      <c r="AV9" s="621"/>
      <c r="AW9" s="621"/>
      <c r="AX9" s="621"/>
      <c r="AY9" s="621"/>
      <c r="AZ9" s="621"/>
      <c r="BA9" s="621"/>
      <c r="BB9" s="621"/>
      <c r="BC9" s="621"/>
      <c r="BD9" s="621"/>
      <c r="BE9" s="621"/>
      <c r="BF9" s="622"/>
      <c r="BG9" s="623">
        <v>569900</v>
      </c>
      <c r="BH9" s="624"/>
      <c r="BI9" s="624"/>
      <c r="BJ9" s="624"/>
      <c r="BK9" s="624"/>
      <c r="BL9" s="624"/>
      <c r="BM9" s="624"/>
      <c r="BN9" s="625"/>
      <c r="BO9" s="626">
        <v>31.8</v>
      </c>
      <c r="BP9" s="626"/>
      <c r="BQ9" s="626"/>
      <c r="BR9" s="626"/>
      <c r="BS9" s="627" t="s">
        <v>242</v>
      </c>
      <c r="BT9" s="627"/>
      <c r="BU9" s="627"/>
      <c r="BV9" s="627"/>
      <c r="BW9" s="627"/>
      <c r="BX9" s="627"/>
      <c r="BY9" s="627"/>
      <c r="BZ9" s="627"/>
      <c r="CA9" s="627"/>
      <c r="CB9" s="631"/>
      <c r="CD9" s="620" t="s">
        <v>246</v>
      </c>
      <c r="CE9" s="621"/>
      <c r="CF9" s="621"/>
      <c r="CG9" s="621"/>
      <c r="CH9" s="621"/>
      <c r="CI9" s="621"/>
      <c r="CJ9" s="621"/>
      <c r="CK9" s="621"/>
      <c r="CL9" s="621"/>
      <c r="CM9" s="621"/>
      <c r="CN9" s="621"/>
      <c r="CO9" s="621"/>
      <c r="CP9" s="621"/>
      <c r="CQ9" s="622"/>
      <c r="CR9" s="623">
        <v>1273848</v>
      </c>
      <c r="CS9" s="624"/>
      <c r="CT9" s="624"/>
      <c r="CU9" s="624"/>
      <c r="CV9" s="624"/>
      <c r="CW9" s="624"/>
      <c r="CX9" s="624"/>
      <c r="CY9" s="625"/>
      <c r="CZ9" s="626">
        <v>6.7</v>
      </c>
      <c r="DA9" s="626"/>
      <c r="DB9" s="626"/>
      <c r="DC9" s="626"/>
      <c r="DD9" s="632">
        <v>32424</v>
      </c>
      <c r="DE9" s="624"/>
      <c r="DF9" s="624"/>
      <c r="DG9" s="624"/>
      <c r="DH9" s="624"/>
      <c r="DI9" s="624"/>
      <c r="DJ9" s="624"/>
      <c r="DK9" s="624"/>
      <c r="DL9" s="624"/>
      <c r="DM9" s="624"/>
      <c r="DN9" s="624"/>
      <c r="DO9" s="624"/>
      <c r="DP9" s="625"/>
      <c r="DQ9" s="632">
        <v>634314</v>
      </c>
      <c r="DR9" s="624"/>
      <c r="DS9" s="624"/>
      <c r="DT9" s="624"/>
      <c r="DU9" s="624"/>
      <c r="DV9" s="624"/>
      <c r="DW9" s="624"/>
      <c r="DX9" s="624"/>
      <c r="DY9" s="624"/>
      <c r="DZ9" s="624"/>
      <c r="EA9" s="624"/>
      <c r="EB9" s="624"/>
      <c r="EC9" s="633"/>
    </row>
    <row r="10" spans="2:143" ht="11.25" customHeight="1" x14ac:dyDescent="0.2">
      <c r="B10" s="620" t="s">
        <v>247</v>
      </c>
      <c r="C10" s="621"/>
      <c r="D10" s="621"/>
      <c r="E10" s="621"/>
      <c r="F10" s="621"/>
      <c r="G10" s="621"/>
      <c r="H10" s="621"/>
      <c r="I10" s="621"/>
      <c r="J10" s="621"/>
      <c r="K10" s="621"/>
      <c r="L10" s="621"/>
      <c r="M10" s="621"/>
      <c r="N10" s="621"/>
      <c r="O10" s="621"/>
      <c r="P10" s="621"/>
      <c r="Q10" s="622"/>
      <c r="R10" s="623" t="s">
        <v>236</v>
      </c>
      <c r="S10" s="624"/>
      <c r="T10" s="624"/>
      <c r="U10" s="624"/>
      <c r="V10" s="624"/>
      <c r="W10" s="624"/>
      <c r="X10" s="624"/>
      <c r="Y10" s="625"/>
      <c r="Z10" s="626" t="s">
        <v>236</v>
      </c>
      <c r="AA10" s="626"/>
      <c r="AB10" s="626"/>
      <c r="AC10" s="626"/>
      <c r="AD10" s="627" t="s">
        <v>236</v>
      </c>
      <c r="AE10" s="627"/>
      <c r="AF10" s="627"/>
      <c r="AG10" s="627"/>
      <c r="AH10" s="627"/>
      <c r="AI10" s="627"/>
      <c r="AJ10" s="627"/>
      <c r="AK10" s="627"/>
      <c r="AL10" s="628" t="s">
        <v>236</v>
      </c>
      <c r="AM10" s="629"/>
      <c r="AN10" s="629"/>
      <c r="AO10" s="630"/>
      <c r="AP10" s="620" t="s">
        <v>248</v>
      </c>
      <c r="AQ10" s="621"/>
      <c r="AR10" s="621"/>
      <c r="AS10" s="621"/>
      <c r="AT10" s="621"/>
      <c r="AU10" s="621"/>
      <c r="AV10" s="621"/>
      <c r="AW10" s="621"/>
      <c r="AX10" s="621"/>
      <c r="AY10" s="621"/>
      <c r="AZ10" s="621"/>
      <c r="BA10" s="621"/>
      <c r="BB10" s="621"/>
      <c r="BC10" s="621"/>
      <c r="BD10" s="621"/>
      <c r="BE10" s="621"/>
      <c r="BF10" s="622"/>
      <c r="BG10" s="623">
        <v>61199</v>
      </c>
      <c r="BH10" s="624"/>
      <c r="BI10" s="624"/>
      <c r="BJ10" s="624"/>
      <c r="BK10" s="624"/>
      <c r="BL10" s="624"/>
      <c r="BM10" s="624"/>
      <c r="BN10" s="625"/>
      <c r="BO10" s="626">
        <v>3.4</v>
      </c>
      <c r="BP10" s="626"/>
      <c r="BQ10" s="626"/>
      <c r="BR10" s="626"/>
      <c r="BS10" s="627">
        <v>10295</v>
      </c>
      <c r="BT10" s="627"/>
      <c r="BU10" s="627"/>
      <c r="BV10" s="627"/>
      <c r="BW10" s="627"/>
      <c r="BX10" s="627"/>
      <c r="BY10" s="627"/>
      <c r="BZ10" s="627"/>
      <c r="CA10" s="627"/>
      <c r="CB10" s="631"/>
      <c r="CD10" s="620" t="s">
        <v>249</v>
      </c>
      <c r="CE10" s="621"/>
      <c r="CF10" s="621"/>
      <c r="CG10" s="621"/>
      <c r="CH10" s="621"/>
      <c r="CI10" s="621"/>
      <c r="CJ10" s="621"/>
      <c r="CK10" s="621"/>
      <c r="CL10" s="621"/>
      <c r="CM10" s="621"/>
      <c r="CN10" s="621"/>
      <c r="CO10" s="621"/>
      <c r="CP10" s="621"/>
      <c r="CQ10" s="622"/>
      <c r="CR10" s="623">
        <v>29753</v>
      </c>
      <c r="CS10" s="624"/>
      <c r="CT10" s="624"/>
      <c r="CU10" s="624"/>
      <c r="CV10" s="624"/>
      <c r="CW10" s="624"/>
      <c r="CX10" s="624"/>
      <c r="CY10" s="625"/>
      <c r="CZ10" s="626">
        <v>0.2</v>
      </c>
      <c r="DA10" s="626"/>
      <c r="DB10" s="626"/>
      <c r="DC10" s="626"/>
      <c r="DD10" s="632" t="s">
        <v>236</v>
      </c>
      <c r="DE10" s="624"/>
      <c r="DF10" s="624"/>
      <c r="DG10" s="624"/>
      <c r="DH10" s="624"/>
      <c r="DI10" s="624"/>
      <c r="DJ10" s="624"/>
      <c r="DK10" s="624"/>
      <c r="DL10" s="624"/>
      <c r="DM10" s="624"/>
      <c r="DN10" s="624"/>
      <c r="DO10" s="624"/>
      <c r="DP10" s="625"/>
      <c r="DQ10" s="632">
        <v>29753</v>
      </c>
      <c r="DR10" s="624"/>
      <c r="DS10" s="624"/>
      <c r="DT10" s="624"/>
      <c r="DU10" s="624"/>
      <c r="DV10" s="624"/>
      <c r="DW10" s="624"/>
      <c r="DX10" s="624"/>
      <c r="DY10" s="624"/>
      <c r="DZ10" s="624"/>
      <c r="EA10" s="624"/>
      <c r="EB10" s="624"/>
      <c r="EC10" s="633"/>
    </row>
    <row r="11" spans="2:143" ht="11.25" customHeight="1" x14ac:dyDescent="0.2">
      <c r="B11" s="620" t="s">
        <v>250</v>
      </c>
      <c r="C11" s="621"/>
      <c r="D11" s="621"/>
      <c r="E11" s="621"/>
      <c r="F11" s="621"/>
      <c r="G11" s="621"/>
      <c r="H11" s="621"/>
      <c r="I11" s="621"/>
      <c r="J11" s="621"/>
      <c r="K11" s="621"/>
      <c r="L11" s="621"/>
      <c r="M11" s="621"/>
      <c r="N11" s="621"/>
      <c r="O11" s="621"/>
      <c r="P11" s="621"/>
      <c r="Q11" s="622"/>
      <c r="R11" s="623">
        <v>411265</v>
      </c>
      <c r="S11" s="624"/>
      <c r="T11" s="624"/>
      <c r="U11" s="624"/>
      <c r="V11" s="624"/>
      <c r="W11" s="624"/>
      <c r="X11" s="624"/>
      <c r="Y11" s="625"/>
      <c r="Z11" s="628">
        <v>2</v>
      </c>
      <c r="AA11" s="629"/>
      <c r="AB11" s="629"/>
      <c r="AC11" s="635"/>
      <c r="AD11" s="632">
        <v>411265</v>
      </c>
      <c r="AE11" s="624"/>
      <c r="AF11" s="624"/>
      <c r="AG11" s="624"/>
      <c r="AH11" s="624"/>
      <c r="AI11" s="624"/>
      <c r="AJ11" s="624"/>
      <c r="AK11" s="625"/>
      <c r="AL11" s="628">
        <v>6.1</v>
      </c>
      <c r="AM11" s="629"/>
      <c r="AN11" s="629"/>
      <c r="AO11" s="630"/>
      <c r="AP11" s="620" t="s">
        <v>251</v>
      </c>
      <c r="AQ11" s="621"/>
      <c r="AR11" s="621"/>
      <c r="AS11" s="621"/>
      <c r="AT11" s="621"/>
      <c r="AU11" s="621"/>
      <c r="AV11" s="621"/>
      <c r="AW11" s="621"/>
      <c r="AX11" s="621"/>
      <c r="AY11" s="621"/>
      <c r="AZ11" s="621"/>
      <c r="BA11" s="621"/>
      <c r="BB11" s="621"/>
      <c r="BC11" s="621"/>
      <c r="BD11" s="621"/>
      <c r="BE11" s="621"/>
      <c r="BF11" s="622"/>
      <c r="BG11" s="623">
        <v>65176</v>
      </c>
      <c r="BH11" s="624"/>
      <c r="BI11" s="624"/>
      <c r="BJ11" s="624"/>
      <c r="BK11" s="624"/>
      <c r="BL11" s="624"/>
      <c r="BM11" s="624"/>
      <c r="BN11" s="625"/>
      <c r="BO11" s="626">
        <v>3.6</v>
      </c>
      <c r="BP11" s="626"/>
      <c r="BQ11" s="626"/>
      <c r="BR11" s="626"/>
      <c r="BS11" s="627">
        <v>18600</v>
      </c>
      <c r="BT11" s="627"/>
      <c r="BU11" s="627"/>
      <c r="BV11" s="627"/>
      <c r="BW11" s="627"/>
      <c r="BX11" s="627"/>
      <c r="BY11" s="627"/>
      <c r="BZ11" s="627"/>
      <c r="CA11" s="627"/>
      <c r="CB11" s="631"/>
      <c r="CD11" s="620" t="s">
        <v>252</v>
      </c>
      <c r="CE11" s="621"/>
      <c r="CF11" s="621"/>
      <c r="CG11" s="621"/>
      <c r="CH11" s="621"/>
      <c r="CI11" s="621"/>
      <c r="CJ11" s="621"/>
      <c r="CK11" s="621"/>
      <c r="CL11" s="621"/>
      <c r="CM11" s="621"/>
      <c r="CN11" s="621"/>
      <c r="CO11" s="621"/>
      <c r="CP11" s="621"/>
      <c r="CQ11" s="622"/>
      <c r="CR11" s="623">
        <v>1124355</v>
      </c>
      <c r="CS11" s="624"/>
      <c r="CT11" s="624"/>
      <c r="CU11" s="624"/>
      <c r="CV11" s="624"/>
      <c r="CW11" s="624"/>
      <c r="CX11" s="624"/>
      <c r="CY11" s="625"/>
      <c r="CZ11" s="626">
        <v>5.9</v>
      </c>
      <c r="DA11" s="626"/>
      <c r="DB11" s="626"/>
      <c r="DC11" s="626"/>
      <c r="DD11" s="632">
        <v>713845</v>
      </c>
      <c r="DE11" s="624"/>
      <c r="DF11" s="624"/>
      <c r="DG11" s="624"/>
      <c r="DH11" s="624"/>
      <c r="DI11" s="624"/>
      <c r="DJ11" s="624"/>
      <c r="DK11" s="624"/>
      <c r="DL11" s="624"/>
      <c r="DM11" s="624"/>
      <c r="DN11" s="624"/>
      <c r="DO11" s="624"/>
      <c r="DP11" s="625"/>
      <c r="DQ11" s="632">
        <v>324852</v>
      </c>
      <c r="DR11" s="624"/>
      <c r="DS11" s="624"/>
      <c r="DT11" s="624"/>
      <c r="DU11" s="624"/>
      <c r="DV11" s="624"/>
      <c r="DW11" s="624"/>
      <c r="DX11" s="624"/>
      <c r="DY11" s="624"/>
      <c r="DZ11" s="624"/>
      <c r="EA11" s="624"/>
      <c r="EB11" s="624"/>
      <c r="EC11" s="633"/>
    </row>
    <row r="12" spans="2:143" ht="11.25" customHeight="1" x14ac:dyDescent="0.2">
      <c r="B12" s="620" t="s">
        <v>253</v>
      </c>
      <c r="C12" s="621"/>
      <c r="D12" s="621"/>
      <c r="E12" s="621"/>
      <c r="F12" s="621"/>
      <c r="G12" s="621"/>
      <c r="H12" s="621"/>
      <c r="I12" s="621"/>
      <c r="J12" s="621"/>
      <c r="K12" s="621"/>
      <c r="L12" s="621"/>
      <c r="M12" s="621"/>
      <c r="N12" s="621"/>
      <c r="O12" s="621"/>
      <c r="P12" s="621"/>
      <c r="Q12" s="622"/>
      <c r="R12" s="623" t="s">
        <v>236</v>
      </c>
      <c r="S12" s="624"/>
      <c r="T12" s="624"/>
      <c r="U12" s="624"/>
      <c r="V12" s="624"/>
      <c r="W12" s="624"/>
      <c r="X12" s="624"/>
      <c r="Y12" s="625"/>
      <c r="Z12" s="626" t="s">
        <v>242</v>
      </c>
      <c r="AA12" s="626"/>
      <c r="AB12" s="626"/>
      <c r="AC12" s="626"/>
      <c r="AD12" s="627" t="s">
        <v>236</v>
      </c>
      <c r="AE12" s="627"/>
      <c r="AF12" s="627"/>
      <c r="AG12" s="627"/>
      <c r="AH12" s="627"/>
      <c r="AI12" s="627"/>
      <c r="AJ12" s="627"/>
      <c r="AK12" s="627"/>
      <c r="AL12" s="628" t="s">
        <v>236</v>
      </c>
      <c r="AM12" s="629"/>
      <c r="AN12" s="629"/>
      <c r="AO12" s="630"/>
      <c r="AP12" s="620" t="s">
        <v>254</v>
      </c>
      <c r="AQ12" s="621"/>
      <c r="AR12" s="621"/>
      <c r="AS12" s="621"/>
      <c r="AT12" s="621"/>
      <c r="AU12" s="621"/>
      <c r="AV12" s="621"/>
      <c r="AW12" s="621"/>
      <c r="AX12" s="621"/>
      <c r="AY12" s="621"/>
      <c r="AZ12" s="621"/>
      <c r="BA12" s="621"/>
      <c r="BB12" s="621"/>
      <c r="BC12" s="621"/>
      <c r="BD12" s="621"/>
      <c r="BE12" s="621"/>
      <c r="BF12" s="622"/>
      <c r="BG12" s="623">
        <v>827076</v>
      </c>
      <c r="BH12" s="624"/>
      <c r="BI12" s="624"/>
      <c r="BJ12" s="624"/>
      <c r="BK12" s="624"/>
      <c r="BL12" s="624"/>
      <c r="BM12" s="624"/>
      <c r="BN12" s="625"/>
      <c r="BO12" s="626">
        <v>46.2</v>
      </c>
      <c r="BP12" s="626"/>
      <c r="BQ12" s="626"/>
      <c r="BR12" s="626"/>
      <c r="BS12" s="627" t="s">
        <v>242</v>
      </c>
      <c r="BT12" s="627"/>
      <c r="BU12" s="627"/>
      <c r="BV12" s="627"/>
      <c r="BW12" s="627"/>
      <c r="BX12" s="627"/>
      <c r="BY12" s="627"/>
      <c r="BZ12" s="627"/>
      <c r="CA12" s="627"/>
      <c r="CB12" s="631"/>
      <c r="CD12" s="620" t="s">
        <v>255</v>
      </c>
      <c r="CE12" s="621"/>
      <c r="CF12" s="621"/>
      <c r="CG12" s="621"/>
      <c r="CH12" s="621"/>
      <c r="CI12" s="621"/>
      <c r="CJ12" s="621"/>
      <c r="CK12" s="621"/>
      <c r="CL12" s="621"/>
      <c r="CM12" s="621"/>
      <c r="CN12" s="621"/>
      <c r="CO12" s="621"/>
      <c r="CP12" s="621"/>
      <c r="CQ12" s="622"/>
      <c r="CR12" s="623">
        <v>380247</v>
      </c>
      <c r="CS12" s="624"/>
      <c r="CT12" s="624"/>
      <c r="CU12" s="624"/>
      <c r="CV12" s="624"/>
      <c r="CW12" s="624"/>
      <c r="CX12" s="624"/>
      <c r="CY12" s="625"/>
      <c r="CZ12" s="626">
        <v>2</v>
      </c>
      <c r="DA12" s="626"/>
      <c r="DB12" s="626"/>
      <c r="DC12" s="626"/>
      <c r="DD12" s="632">
        <v>87510</v>
      </c>
      <c r="DE12" s="624"/>
      <c r="DF12" s="624"/>
      <c r="DG12" s="624"/>
      <c r="DH12" s="624"/>
      <c r="DI12" s="624"/>
      <c r="DJ12" s="624"/>
      <c r="DK12" s="624"/>
      <c r="DL12" s="624"/>
      <c r="DM12" s="624"/>
      <c r="DN12" s="624"/>
      <c r="DO12" s="624"/>
      <c r="DP12" s="625"/>
      <c r="DQ12" s="632">
        <v>290261</v>
      </c>
      <c r="DR12" s="624"/>
      <c r="DS12" s="624"/>
      <c r="DT12" s="624"/>
      <c r="DU12" s="624"/>
      <c r="DV12" s="624"/>
      <c r="DW12" s="624"/>
      <c r="DX12" s="624"/>
      <c r="DY12" s="624"/>
      <c r="DZ12" s="624"/>
      <c r="EA12" s="624"/>
      <c r="EB12" s="624"/>
      <c r="EC12" s="633"/>
    </row>
    <row r="13" spans="2:143" ht="11.25" customHeight="1" x14ac:dyDescent="0.2">
      <c r="B13" s="620" t="s">
        <v>256</v>
      </c>
      <c r="C13" s="621"/>
      <c r="D13" s="621"/>
      <c r="E13" s="621"/>
      <c r="F13" s="621"/>
      <c r="G13" s="621"/>
      <c r="H13" s="621"/>
      <c r="I13" s="621"/>
      <c r="J13" s="621"/>
      <c r="K13" s="621"/>
      <c r="L13" s="621"/>
      <c r="M13" s="621"/>
      <c r="N13" s="621"/>
      <c r="O13" s="621"/>
      <c r="P13" s="621"/>
      <c r="Q13" s="622"/>
      <c r="R13" s="623" t="s">
        <v>236</v>
      </c>
      <c r="S13" s="624"/>
      <c r="T13" s="624"/>
      <c r="U13" s="624"/>
      <c r="V13" s="624"/>
      <c r="W13" s="624"/>
      <c r="X13" s="624"/>
      <c r="Y13" s="625"/>
      <c r="Z13" s="626" t="s">
        <v>242</v>
      </c>
      <c r="AA13" s="626"/>
      <c r="AB13" s="626"/>
      <c r="AC13" s="626"/>
      <c r="AD13" s="627" t="s">
        <v>236</v>
      </c>
      <c r="AE13" s="627"/>
      <c r="AF13" s="627"/>
      <c r="AG13" s="627"/>
      <c r="AH13" s="627"/>
      <c r="AI13" s="627"/>
      <c r="AJ13" s="627"/>
      <c r="AK13" s="627"/>
      <c r="AL13" s="628" t="s">
        <v>236</v>
      </c>
      <c r="AM13" s="629"/>
      <c r="AN13" s="629"/>
      <c r="AO13" s="630"/>
      <c r="AP13" s="620" t="s">
        <v>257</v>
      </c>
      <c r="AQ13" s="621"/>
      <c r="AR13" s="621"/>
      <c r="AS13" s="621"/>
      <c r="AT13" s="621"/>
      <c r="AU13" s="621"/>
      <c r="AV13" s="621"/>
      <c r="AW13" s="621"/>
      <c r="AX13" s="621"/>
      <c r="AY13" s="621"/>
      <c r="AZ13" s="621"/>
      <c r="BA13" s="621"/>
      <c r="BB13" s="621"/>
      <c r="BC13" s="621"/>
      <c r="BD13" s="621"/>
      <c r="BE13" s="621"/>
      <c r="BF13" s="622"/>
      <c r="BG13" s="623">
        <v>810869</v>
      </c>
      <c r="BH13" s="624"/>
      <c r="BI13" s="624"/>
      <c r="BJ13" s="624"/>
      <c r="BK13" s="624"/>
      <c r="BL13" s="624"/>
      <c r="BM13" s="624"/>
      <c r="BN13" s="625"/>
      <c r="BO13" s="626">
        <v>45.3</v>
      </c>
      <c r="BP13" s="626"/>
      <c r="BQ13" s="626"/>
      <c r="BR13" s="626"/>
      <c r="BS13" s="627" t="s">
        <v>242</v>
      </c>
      <c r="BT13" s="627"/>
      <c r="BU13" s="627"/>
      <c r="BV13" s="627"/>
      <c r="BW13" s="627"/>
      <c r="BX13" s="627"/>
      <c r="BY13" s="627"/>
      <c r="BZ13" s="627"/>
      <c r="CA13" s="627"/>
      <c r="CB13" s="631"/>
      <c r="CD13" s="620" t="s">
        <v>258</v>
      </c>
      <c r="CE13" s="621"/>
      <c r="CF13" s="621"/>
      <c r="CG13" s="621"/>
      <c r="CH13" s="621"/>
      <c r="CI13" s="621"/>
      <c r="CJ13" s="621"/>
      <c r="CK13" s="621"/>
      <c r="CL13" s="621"/>
      <c r="CM13" s="621"/>
      <c r="CN13" s="621"/>
      <c r="CO13" s="621"/>
      <c r="CP13" s="621"/>
      <c r="CQ13" s="622"/>
      <c r="CR13" s="623">
        <v>2062008</v>
      </c>
      <c r="CS13" s="624"/>
      <c r="CT13" s="624"/>
      <c r="CU13" s="624"/>
      <c r="CV13" s="624"/>
      <c r="CW13" s="624"/>
      <c r="CX13" s="624"/>
      <c r="CY13" s="625"/>
      <c r="CZ13" s="626">
        <v>10.9</v>
      </c>
      <c r="DA13" s="626"/>
      <c r="DB13" s="626"/>
      <c r="DC13" s="626"/>
      <c r="DD13" s="632">
        <v>1576639</v>
      </c>
      <c r="DE13" s="624"/>
      <c r="DF13" s="624"/>
      <c r="DG13" s="624"/>
      <c r="DH13" s="624"/>
      <c r="DI13" s="624"/>
      <c r="DJ13" s="624"/>
      <c r="DK13" s="624"/>
      <c r="DL13" s="624"/>
      <c r="DM13" s="624"/>
      <c r="DN13" s="624"/>
      <c r="DO13" s="624"/>
      <c r="DP13" s="625"/>
      <c r="DQ13" s="632">
        <v>514701</v>
      </c>
      <c r="DR13" s="624"/>
      <c r="DS13" s="624"/>
      <c r="DT13" s="624"/>
      <c r="DU13" s="624"/>
      <c r="DV13" s="624"/>
      <c r="DW13" s="624"/>
      <c r="DX13" s="624"/>
      <c r="DY13" s="624"/>
      <c r="DZ13" s="624"/>
      <c r="EA13" s="624"/>
      <c r="EB13" s="624"/>
      <c r="EC13" s="633"/>
    </row>
    <row r="14" spans="2:143" ht="11.25" customHeight="1" x14ac:dyDescent="0.2">
      <c r="B14" s="620" t="s">
        <v>259</v>
      </c>
      <c r="C14" s="621"/>
      <c r="D14" s="621"/>
      <c r="E14" s="621"/>
      <c r="F14" s="621"/>
      <c r="G14" s="621"/>
      <c r="H14" s="621"/>
      <c r="I14" s="621"/>
      <c r="J14" s="621"/>
      <c r="K14" s="621"/>
      <c r="L14" s="621"/>
      <c r="M14" s="621"/>
      <c r="N14" s="621"/>
      <c r="O14" s="621"/>
      <c r="P14" s="621"/>
      <c r="Q14" s="622"/>
      <c r="R14" s="623">
        <v>189</v>
      </c>
      <c r="S14" s="624"/>
      <c r="T14" s="624"/>
      <c r="U14" s="624"/>
      <c r="V14" s="624"/>
      <c r="W14" s="624"/>
      <c r="X14" s="624"/>
      <c r="Y14" s="625"/>
      <c r="Z14" s="626">
        <v>0</v>
      </c>
      <c r="AA14" s="626"/>
      <c r="AB14" s="626"/>
      <c r="AC14" s="626"/>
      <c r="AD14" s="627">
        <v>189</v>
      </c>
      <c r="AE14" s="627"/>
      <c r="AF14" s="627"/>
      <c r="AG14" s="627"/>
      <c r="AH14" s="627"/>
      <c r="AI14" s="627"/>
      <c r="AJ14" s="627"/>
      <c r="AK14" s="627"/>
      <c r="AL14" s="628">
        <v>0</v>
      </c>
      <c r="AM14" s="629"/>
      <c r="AN14" s="629"/>
      <c r="AO14" s="630"/>
      <c r="AP14" s="620" t="s">
        <v>260</v>
      </c>
      <c r="AQ14" s="621"/>
      <c r="AR14" s="621"/>
      <c r="AS14" s="621"/>
      <c r="AT14" s="621"/>
      <c r="AU14" s="621"/>
      <c r="AV14" s="621"/>
      <c r="AW14" s="621"/>
      <c r="AX14" s="621"/>
      <c r="AY14" s="621"/>
      <c r="AZ14" s="621"/>
      <c r="BA14" s="621"/>
      <c r="BB14" s="621"/>
      <c r="BC14" s="621"/>
      <c r="BD14" s="621"/>
      <c r="BE14" s="621"/>
      <c r="BF14" s="622"/>
      <c r="BG14" s="623">
        <v>86244</v>
      </c>
      <c r="BH14" s="624"/>
      <c r="BI14" s="624"/>
      <c r="BJ14" s="624"/>
      <c r="BK14" s="624"/>
      <c r="BL14" s="624"/>
      <c r="BM14" s="624"/>
      <c r="BN14" s="625"/>
      <c r="BO14" s="626">
        <v>4.8</v>
      </c>
      <c r="BP14" s="626"/>
      <c r="BQ14" s="626"/>
      <c r="BR14" s="626"/>
      <c r="BS14" s="627" t="s">
        <v>236</v>
      </c>
      <c r="BT14" s="627"/>
      <c r="BU14" s="627"/>
      <c r="BV14" s="627"/>
      <c r="BW14" s="627"/>
      <c r="BX14" s="627"/>
      <c r="BY14" s="627"/>
      <c r="BZ14" s="627"/>
      <c r="CA14" s="627"/>
      <c r="CB14" s="631"/>
      <c r="CD14" s="620" t="s">
        <v>261</v>
      </c>
      <c r="CE14" s="621"/>
      <c r="CF14" s="621"/>
      <c r="CG14" s="621"/>
      <c r="CH14" s="621"/>
      <c r="CI14" s="621"/>
      <c r="CJ14" s="621"/>
      <c r="CK14" s="621"/>
      <c r="CL14" s="621"/>
      <c r="CM14" s="621"/>
      <c r="CN14" s="621"/>
      <c r="CO14" s="621"/>
      <c r="CP14" s="621"/>
      <c r="CQ14" s="622"/>
      <c r="CR14" s="623">
        <v>395504</v>
      </c>
      <c r="CS14" s="624"/>
      <c r="CT14" s="624"/>
      <c r="CU14" s="624"/>
      <c r="CV14" s="624"/>
      <c r="CW14" s="624"/>
      <c r="CX14" s="624"/>
      <c r="CY14" s="625"/>
      <c r="CZ14" s="626">
        <v>2.1</v>
      </c>
      <c r="DA14" s="626"/>
      <c r="DB14" s="626"/>
      <c r="DC14" s="626"/>
      <c r="DD14" s="632">
        <v>72991</v>
      </c>
      <c r="DE14" s="624"/>
      <c r="DF14" s="624"/>
      <c r="DG14" s="624"/>
      <c r="DH14" s="624"/>
      <c r="DI14" s="624"/>
      <c r="DJ14" s="624"/>
      <c r="DK14" s="624"/>
      <c r="DL14" s="624"/>
      <c r="DM14" s="624"/>
      <c r="DN14" s="624"/>
      <c r="DO14" s="624"/>
      <c r="DP14" s="625"/>
      <c r="DQ14" s="632">
        <v>275206</v>
      </c>
      <c r="DR14" s="624"/>
      <c r="DS14" s="624"/>
      <c r="DT14" s="624"/>
      <c r="DU14" s="624"/>
      <c r="DV14" s="624"/>
      <c r="DW14" s="624"/>
      <c r="DX14" s="624"/>
      <c r="DY14" s="624"/>
      <c r="DZ14" s="624"/>
      <c r="EA14" s="624"/>
      <c r="EB14" s="624"/>
      <c r="EC14" s="633"/>
    </row>
    <row r="15" spans="2:143" ht="11.25" customHeight="1" x14ac:dyDescent="0.2">
      <c r="B15" s="620" t="s">
        <v>262</v>
      </c>
      <c r="C15" s="621"/>
      <c r="D15" s="621"/>
      <c r="E15" s="621"/>
      <c r="F15" s="621"/>
      <c r="G15" s="621"/>
      <c r="H15" s="621"/>
      <c r="I15" s="621"/>
      <c r="J15" s="621"/>
      <c r="K15" s="621"/>
      <c r="L15" s="621"/>
      <c r="M15" s="621"/>
      <c r="N15" s="621"/>
      <c r="O15" s="621"/>
      <c r="P15" s="621"/>
      <c r="Q15" s="622"/>
      <c r="R15" s="623" t="s">
        <v>236</v>
      </c>
      <c r="S15" s="624"/>
      <c r="T15" s="624"/>
      <c r="U15" s="624"/>
      <c r="V15" s="624"/>
      <c r="W15" s="624"/>
      <c r="X15" s="624"/>
      <c r="Y15" s="625"/>
      <c r="Z15" s="626" t="s">
        <v>242</v>
      </c>
      <c r="AA15" s="626"/>
      <c r="AB15" s="626"/>
      <c r="AC15" s="626"/>
      <c r="AD15" s="627" t="s">
        <v>236</v>
      </c>
      <c r="AE15" s="627"/>
      <c r="AF15" s="627"/>
      <c r="AG15" s="627"/>
      <c r="AH15" s="627"/>
      <c r="AI15" s="627"/>
      <c r="AJ15" s="627"/>
      <c r="AK15" s="627"/>
      <c r="AL15" s="628" t="s">
        <v>236</v>
      </c>
      <c r="AM15" s="629"/>
      <c r="AN15" s="629"/>
      <c r="AO15" s="630"/>
      <c r="AP15" s="620" t="s">
        <v>263</v>
      </c>
      <c r="AQ15" s="621"/>
      <c r="AR15" s="621"/>
      <c r="AS15" s="621"/>
      <c r="AT15" s="621"/>
      <c r="AU15" s="621"/>
      <c r="AV15" s="621"/>
      <c r="AW15" s="621"/>
      <c r="AX15" s="621"/>
      <c r="AY15" s="621"/>
      <c r="AZ15" s="621"/>
      <c r="BA15" s="621"/>
      <c r="BB15" s="621"/>
      <c r="BC15" s="621"/>
      <c r="BD15" s="621"/>
      <c r="BE15" s="621"/>
      <c r="BF15" s="622"/>
      <c r="BG15" s="623">
        <v>152088</v>
      </c>
      <c r="BH15" s="624"/>
      <c r="BI15" s="624"/>
      <c r="BJ15" s="624"/>
      <c r="BK15" s="624"/>
      <c r="BL15" s="624"/>
      <c r="BM15" s="624"/>
      <c r="BN15" s="625"/>
      <c r="BO15" s="626">
        <v>8.5</v>
      </c>
      <c r="BP15" s="626"/>
      <c r="BQ15" s="626"/>
      <c r="BR15" s="626"/>
      <c r="BS15" s="627" t="s">
        <v>236</v>
      </c>
      <c r="BT15" s="627"/>
      <c r="BU15" s="627"/>
      <c r="BV15" s="627"/>
      <c r="BW15" s="627"/>
      <c r="BX15" s="627"/>
      <c r="BY15" s="627"/>
      <c r="BZ15" s="627"/>
      <c r="CA15" s="627"/>
      <c r="CB15" s="631"/>
      <c r="CD15" s="620" t="s">
        <v>264</v>
      </c>
      <c r="CE15" s="621"/>
      <c r="CF15" s="621"/>
      <c r="CG15" s="621"/>
      <c r="CH15" s="621"/>
      <c r="CI15" s="621"/>
      <c r="CJ15" s="621"/>
      <c r="CK15" s="621"/>
      <c r="CL15" s="621"/>
      <c r="CM15" s="621"/>
      <c r="CN15" s="621"/>
      <c r="CO15" s="621"/>
      <c r="CP15" s="621"/>
      <c r="CQ15" s="622"/>
      <c r="CR15" s="623">
        <v>1795145</v>
      </c>
      <c r="CS15" s="624"/>
      <c r="CT15" s="624"/>
      <c r="CU15" s="624"/>
      <c r="CV15" s="624"/>
      <c r="CW15" s="624"/>
      <c r="CX15" s="624"/>
      <c r="CY15" s="625"/>
      <c r="CZ15" s="626">
        <v>9.4</v>
      </c>
      <c r="DA15" s="626"/>
      <c r="DB15" s="626"/>
      <c r="DC15" s="626"/>
      <c r="DD15" s="632">
        <v>1035934</v>
      </c>
      <c r="DE15" s="624"/>
      <c r="DF15" s="624"/>
      <c r="DG15" s="624"/>
      <c r="DH15" s="624"/>
      <c r="DI15" s="624"/>
      <c r="DJ15" s="624"/>
      <c r="DK15" s="624"/>
      <c r="DL15" s="624"/>
      <c r="DM15" s="624"/>
      <c r="DN15" s="624"/>
      <c r="DO15" s="624"/>
      <c r="DP15" s="625"/>
      <c r="DQ15" s="632">
        <v>606554</v>
      </c>
      <c r="DR15" s="624"/>
      <c r="DS15" s="624"/>
      <c r="DT15" s="624"/>
      <c r="DU15" s="624"/>
      <c r="DV15" s="624"/>
      <c r="DW15" s="624"/>
      <c r="DX15" s="624"/>
      <c r="DY15" s="624"/>
      <c r="DZ15" s="624"/>
      <c r="EA15" s="624"/>
      <c r="EB15" s="624"/>
      <c r="EC15" s="633"/>
    </row>
    <row r="16" spans="2:143" ht="11.25" customHeight="1" x14ac:dyDescent="0.2">
      <c r="B16" s="620" t="s">
        <v>265</v>
      </c>
      <c r="C16" s="621"/>
      <c r="D16" s="621"/>
      <c r="E16" s="621"/>
      <c r="F16" s="621"/>
      <c r="G16" s="621"/>
      <c r="H16" s="621"/>
      <c r="I16" s="621"/>
      <c r="J16" s="621"/>
      <c r="K16" s="621"/>
      <c r="L16" s="621"/>
      <c r="M16" s="621"/>
      <c r="N16" s="621"/>
      <c r="O16" s="621"/>
      <c r="P16" s="621"/>
      <c r="Q16" s="622"/>
      <c r="R16" s="623">
        <v>6104</v>
      </c>
      <c r="S16" s="624"/>
      <c r="T16" s="624"/>
      <c r="U16" s="624"/>
      <c r="V16" s="624"/>
      <c r="W16" s="624"/>
      <c r="X16" s="624"/>
      <c r="Y16" s="625"/>
      <c r="Z16" s="626">
        <v>0</v>
      </c>
      <c r="AA16" s="626"/>
      <c r="AB16" s="626"/>
      <c r="AC16" s="626"/>
      <c r="AD16" s="627">
        <v>6104</v>
      </c>
      <c r="AE16" s="627"/>
      <c r="AF16" s="627"/>
      <c r="AG16" s="627"/>
      <c r="AH16" s="627"/>
      <c r="AI16" s="627"/>
      <c r="AJ16" s="627"/>
      <c r="AK16" s="627"/>
      <c r="AL16" s="628">
        <v>0.1</v>
      </c>
      <c r="AM16" s="629"/>
      <c r="AN16" s="629"/>
      <c r="AO16" s="630"/>
      <c r="AP16" s="620" t="s">
        <v>266</v>
      </c>
      <c r="AQ16" s="621"/>
      <c r="AR16" s="621"/>
      <c r="AS16" s="621"/>
      <c r="AT16" s="621"/>
      <c r="AU16" s="621"/>
      <c r="AV16" s="621"/>
      <c r="AW16" s="621"/>
      <c r="AX16" s="621"/>
      <c r="AY16" s="621"/>
      <c r="AZ16" s="621"/>
      <c r="BA16" s="621"/>
      <c r="BB16" s="621"/>
      <c r="BC16" s="621"/>
      <c r="BD16" s="621"/>
      <c r="BE16" s="621"/>
      <c r="BF16" s="622"/>
      <c r="BG16" s="623" t="s">
        <v>242</v>
      </c>
      <c r="BH16" s="624"/>
      <c r="BI16" s="624"/>
      <c r="BJ16" s="624"/>
      <c r="BK16" s="624"/>
      <c r="BL16" s="624"/>
      <c r="BM16" s="624"/>
      <c r="BN16" s="625"/>
      <c r="BO16" s="626" t="s">
        <v>242</v>
      </c>
      <c r="BP16" s="626"/>
      <c r="BQ16" s="626"/>
      <c r="BR16" s="626"/>
      <c r="BS16" s="627" t="s">
        <v>236</v>
      </c>
      <c r="BT16" s="627"/>
      <c r="BU16" s="627"/>
      <c r="BV16" s="627"/>
      <c r="BW16" s="627"/>
      <c r="BX16" s="627"/>
      <c r="BY16" s="627"/>
      <c r="BZ16" s="627"/>
      <c r="CA16" s="627"/>
      <c r="CB16" s="631"/>
      <c r="CD16" s="620" t="s">
        <v>267</v>
      </c>
      <c r="CE16" s="621"/>
      <c r="CF16" s="621"/>
      <c r="CG16" s="621"/>
      <c r="CH16" s="621"/>
      <c r="CI16" s="621"/>
      <c r="CJ16" s="621"/>
      <c r="CK16" s="621"/>
      <c r="CL16" s="621"/>
      <c r="CM16" s="621"/>
      <c r="CN16" s="621"/>
      <c r="CO16" s="621"/>
      <c r="CP16" s="621"/>
      <c r="CQ16" s="622"/>
      <c r="CR16" s="623">
        <v>1432356</v>
      </c>
      <c r="CS16" s="624"/>
      <c r="CT16" s="624"/>
      <c r="CU16" s="624"/>
      <c r="CV16" s="624"/>
      <c r="CW16" s="624"/>
      <c r="CX16" s="624"/>
      <c r="CY16" s="625"/>
      <c r="CZ16" s="626">
        <v>7.5</v>
      </c>
      <c r="DA16" s="626"/>
      <c r="DB16" s="626"/>
      <c r="DC16" s="626"/>
      <c r="DD16" s="632" t="s">
        <v>242</v>
      </c>
      <c r="DE16" s="624"/>
      <c r="DF16" s="624"/>
      <c r="DG16" s="624"/>
      <c r="DH16" s="624"/>
      <c r="DI16" s="624"/>
      <c r="DJ16" s="624"/>
      <c r="DK16" s="624"/>
      <c r="DL16" s="624"/>
      <c r="DM16" s="624"/>
      <c r="DN16" s="624"/>
      <c r="DO16" s="624"/>
      <c r="DP16" s="625"/>
      <c r="DQ16" s="632">
        <v>8610</v>
      </c>
      <c r="DR16" s="624"/>
      <c r="DS16" s="624"/>
      <c r="DT16" s="624"/>
      <c r="DU16" s="624"/>
      <c r="DV16" s="624"/>
      <c r="DW16" s="624"/>
      <c r="DX16" s="624"/>
      <c r="DY16" s="624"/>
      <c r="DZ16" s="624"/>
      <c r="EA16" s="624"/>
      <c r="EB16" s="624"/>
      <c r="EC16" s="633"/>
    </row>
    <row r="17" spans="2:133" ht="11.25" customHeight="1" x14ac:dyDescent="0.2">
      <c r="B17" s="620" t="s">
        <v>268</v>
      </c>
      <c r="C17" s="621"/>
      <c r="D17" s="621"/>
      <c r="E17" s="621"/>
      <c r="F17" s="621"/>
      <c r="G17" s="621"/>
      <c r="H17" s="621"/>
      <c r="I17" s="621"/>
      <c r="J17" s="621"/>
      <c r="K17" s="621"/>
      <c r="L17" s="621"/>
      <c r="M17" s="621"/>
      <c r="N17" s="621"/>
      <c r="O17" s="621"/>
      <c r="P17" s="621"/>
      <c r="Q17" s="622"/>
      <c r="R17" s="623">
        <v>21711</v>
      </c>
      <c r="S17" s="624"/>
      <c r="T17" s="624"/>
      <c r="U17" s="624"/>
      <c r="V17" s="624"/>
      <c r="W17" s="624"/>
      <c r="X17" s="624"/>
      <c r="Y17" s="625"/>
      <c r="Z17" s="626">
        <v>0.1</v>
      </c>
      <c r="AA17" s="626"/>
      <c r="AB17" s="626"/>
      <c r="AC17" s="626"/>
      <c r="AD17" s="627">
        <v>21711</v>
      </c>
      <c r="AE17" s="627"/>
      <c r="AF17" s="627"/>
      <c r="AG17" s="627"/>
      <c r="AH17" s="627"/>
      <c r="AI17" s="627"/>
      <c r="AJ17" s="627"/>
      <c r="AK17" s="627"/>
      <c r="AL17" s="628">
        <v>0.3</v>
      </c>
      <c r="AM17" s="629"/>
      <c r="AN17" s="629"/>
      <c r="AO17" s="630"/>
      <c r="AP17" s="620" t="s">
        <v>269</v>
      </c>
      <c r="AQ17" s="621"/>
      <c r="AR17" s="621"/>
      <c r="AS17" s="621"/>
      <c r="AT17" s="621"/>
      <c r="AU17" s="621"/>
      <c r="AV17" s="621"/>
      <c r="AW17" s="621"/>
      <c r="AX17" s="621"/>
      <c r="AY17" s="621"/>
      <c r="AZ17" s="621"/>
      <c r="BA17" s="621"/>
      <c r="BB17" s="621"/>
      <c r="BC17" s="621"/>
      <c r="BD17" s="621"/>
      <c r="BE17" s="621"/>
      <c r="BF17" s="622"/>
      <c r="BG17" s="623" t="s">
        <v>236</v>
      </c>
      <c r="BH17" s="624"/>
      <c r="BI17" s="624"/>
      <c r="BJ17" s="624"/>
      <c r="BK17" s="624"/>
      <c r="BL17" s="624"/>
      <c r="BM17" s="624"/>
      <c r="BN17" s="625"/>
      <c r="BO17" s="626" t="s">
        <v>242</v>
      </c>
      <c r="BP17" s="626"/>
      <c r="BQ17" s="626"/>
      <c r="BR17" s="626"/>
      <c r="BS17" s="627" t="s">
        <v>236</v>
      </c>
      <c r="BT17" s="627"/>
      <c r="BU17" s="627"/>
      <c r="BV17" s="627"/>
      <c r="BW17" s="627"/>
      <c r="BX17" s="627"/>
      <c r="BY17" s="627"/>
      <c r="BZ17" s="627"/>
      <c r="CA17" s="627"/>
      <c r="CB17" s="631"/>
      <c r="CD17" s="620" t="s">
        <v>270</v>
      </c>
      <c r="CE17" s="621"/>
      <c r="CF17" s="621"/>
      <c r="CG17" s="621"/>
      <c r="CH17" s="621"/>
      <c r="CI17" s="621"/>
      <c r="CJ17" s="621"/>
      <c r="CK17" s="621"/>
      <c r="CL17" s="621"/>
      <c r="CM17" s="621"/>
      <c r="CN17" s="621"/>
      <c r="CO17" s="621"/>
      <c r="CP17" s="621"/>
      <c r="CQ17" s="622"/>
      <c r="CR17" s="623">
        <v>1654339</v>
      </c>
      <c r="CS17" s="624"/>
      <c r="CT17" s="624"/>
      <c r="CU17" s="624"/>
      <c r="CV17" s="624"/>
      <c r="CW17" s="624"/>
      <c r="CX17" s="624"/>
      <c r="CY17" s="625"/>
      <c r="CZ17" s="626">
        <v>8.6999999999999993</v>
      </c>
      <c r="DA17" s="626"/>
      <c r="DB17" s="626"/>
      <c r="DC17" s="626"/>
      <c r="DD17" s="632" t="s">
        <v>236</v>
      </c>
      <c r="DE17" s="624"/>
      <c r="DF17" s="624"/>
      <c r="DG17" s="624"/>
      <c r="DH17" s="624"/>
      <c r="DI17" s="624"/>
      <c r="DJ17" s="624"/>
      <c r="DK17" s="624"/>
      <c r="DL17" s="624"/>
      <c r="DM17" s="624"/>
      <c r="DN17" s="624"/>
      <c r="DO17" s="624"/>
      <c r="DP17" s="625"/>
      <c r="DQ17" s="632">
        <v>1620989</v>
      </c>
      <c r="DR17" s="624"/>
      <c r="DS17" s="624"/>
      <c r="DT17" s="624"/>
      <c r="DU17" s="624"/>
      <c r="DV17" s="624"/>
      <c r="DW17" s="624"/>
      <c r="DX17" s="624"/>
      <c r="DY17" s="624"/>
      <c r="DZ17" s="624"/>
      <c r="EA17" s="624"/>
      <c r="EB17" s="624"/>
      <c r="EC17" s="633"/>
    </row>
    <row r="18" spans="2:133" ht="11.25" customHeight="1" x14ac:dyDescent="0.2">
      <c r="B18" s="620" t="s">
        <v>271</v>
      </c>
      <c r="C18" s="621"/>
      <c r="D18" s="621"/>
      <c r="E18" s="621"/>
      <c r="F18" s="621"/>
      <c r="G18" s="621"/>
      <c r="H18" s="621"/>
      <c r="I18" s="621"/>
      <c r="J18" s="621"/>
      <c r="K18" s="621"/>
      <c r="L18" s="621"/>
      <c r="M18" s="621"/>
      <c r="N18" s="621"/>
      <c r="O18" s="621"/>
      <c r="P18" s="621"/>
      <c r="Q18" s="622"/>
      <c r="R18" s="623">
        <v>8309</v>
      </c>
      <c r="S18" s="624"/>
      <c r="T18" s="624"/>
      <c r="U18" s="624"/>
      <c r="V18" s="624"/>
      <c r="W18" s="624"/>
      <c r="X18" s="624"/>
      <c r="Y18" s="625"/>
      <c r="Z18" s="626">
        <v>0</v>
      </c>
      <c r="AA18" s="626"/>
      <c r="AB18" s="626"/>
      <c r="AC18" s="626"/>
      <c r="AD18" s="627">
        <v>8309</v>
      </c>
      <c r="AE18" s="627"/>
      <c r="AF18" s="627"/>
      <c r="AG18" s="627"/>
      <c r="AH18" s="627"/>
      <c r="AI18" s="627"/>
      <c r="AJ18" s="627"/>
      <c r="AK18" s="627"/>
      <c r="AL18" s="628">
        <v>0.1</v>
      </c>
      <c r="AM18" s="629"/>
      <c r="AN18" s="629"/>
      <c r="AO18" s="630"/>
      <c r="AP18" s="620" t="s">
        <v>272</v>
      </c>
      <c r="AQ18" s="621"/>
      <c r="AR18" s="621"/>
      <c r="AS18" s="621"/>
      <c r="AT18" s="621"/>
      <c r="AU18" s="621"/>
      <c r="AV18" s="621"/>
      <c r="AW18" s="621"/>
      <c r="AX18" s="621"/>
      <c r="AY18" s="621"/>
      <c r="AZ18" s="621"/>
      <c r="BA18" s="621"/>
      <c r="BB18" s="621"/>
      <c r="BC18" s="621"/>
      <c r="BD18" s="621"/>
      <c r="BE18" s="621"/>
      <c r="BF18" s="622"/>
      <c r="BG18" s="623" t="s">
        <v>236</v>
      </c>
      <c r="BH18" s="624"/>
      <c r="BI18" s="624"/>
      <c r="BJ18" s="624"/>
      <c r="BK18" s="624"/>
      <c r="BL18" s="624"/>
      <c r="BM18" s="624"/>
      <c r="BN18" s="625"/>
      <c r="BO18" s="626" t="s">
        <v>236</v>
      </c>
      <c r="BP18" s="626"/>
      <c r="BQ18" s="626"/>
      <c r="BR18" s="626"/>
      <c r="BS18" s="627" t="s">
        <v>242</v>
      </c>
      <c r="BT18" s="627"/>
      <c r="BU18" s="627"/>
      <c r="BV18" s="627"/>
      <c r="BW18" s="627"/>
      <c r="BX18" s="627"/>
      <c r="BY18" s="627"/>
      <c r="BZ18" s="627"/>
      <c r="CA18" s="627"/>
      <c r="CB18" s="631"/>
      <c r="CD18" s="620" t="s">
        <v>273</v>
      </c>
      <c r="CE18" s="621"/>
      <c r="CF18" s="621"/>
      <c r="CG18" s="621"/>
      <c r="CH18" s="621"/>
      <c r="CI18" s="621"/>
      <c r="CJ18" s="621"/>
      <c r="CK18" s="621"/>
      <c r="CL18" s="621"/>
      <c r="CM18" s="621"/>
      <c r="CN18" s="621"/>
      <c r="CO18" s="621"/>
      <c r="CP18" s="621"/>
      <c r="CQ18" s="622"/>
      <c r="CR18" s="623" t="s">
        <v>236</v>
      </c>
      <c r="CS18" s="624"/>
      <c r="CT18" s="624"/>
      <c r="CU18" s="624"/>
      <c r="CV18" s="624"/>
      <c r="CW18" s="624"/>
      <c r="CX18" s="624"/>
      <c r="CY18" s="625"/>
      <c r="CZ18" s="626" t="s">
        <v>236</v>
      </c>
      <c r="DA18" s="626"/>
      <c r="DB18" s="626"/>
      <c r="DC18" s="626"/>
      <c r="DD18" s="632" t="s">
        <v>236</v>
      </c>
      <c r="DE18" s="624"/>
      <c r="DF18" s="624"/>
      <c r="DG18" s="624"/>
      <c r="DH18" s="624"/>
      <c r="DI18" s="624"/>
      <c r="DJ18" s="624"/>
      <c r="DK18" s="624"/>
      <c r="DL18" s="624"/>
      <c r="DM18" s="624"/>
      <c r="DN18" s="624"/>
      <c r="DO18" s="624"/>
      <c r="DP18" s="625"/>
      <c r="DQ18" s="632" t="s">
        <v>236</v>
      </c>
      <c r="DR18" s="624"/>
      <c r="DS18" s="624"/>
      <c r="DT18" s="624"/>
      <c r="DU18" s="624"/>
      <c r="DV18" s="624"/>
      <c r="DW18" s="624"/>
      <c r="DX18" s="624"/>
      <c r="DY18" s="624"/>
      <c r="DZ18" s="624"/>
      <c r="EA18" s="624"/>
      <c r="EB18" s="624"/>
      <c r="EC18" s="633"/>
    </row>
    <row r="19" spans="2:133" ht="11.25" customHeight="1" x14ac:dyDescent="0.2">
      <c r="B19" s="620" t="s">
        <v>274</v>
      </c>
      <c r="C19" s="621"/>
      <c r="D19" s="621"/>
      <c r="E19" s="621"/>
      <c r="F19" s="621"/>
      <c r="G19" s="621"/>
      <c r="H19" s="621"/>
      <c r="I19" s="621"/>
      <c r="J19" s="621"/>
      <c r="K19" s="621"/>
      <c r="L19" s="621"/>
      <c r="M19" s="621"/>
      <c r="N19" s="621"/>
      <c r="O19" s="621"/>
      <c r="P19" s="621"/>
      <c r="Q19" s="622"/>
      <c r="R19" s="623">
        <v>6550</v>
      </c>
      <c r="S19" s="624"/>
      <c r="T19" s="624"/>
      <c r="U19" s="624"/>
      <c r="V19" s="624"/>
      <c r="W19" s="624"/>
      <c r="X19" s="624"/>
      <c r="Y19" s="625"/>
      <c r="Z19" s="626">
        <v>0</v>
      </c>
      <c r="AA19" s="626"/>
      <c r="AB19" s="626"/>
      <c r="AC19" s="626"/>
      <c r="AD19" s="627">
        <v>6550</v>
      </c>
      <c r="AE19" s="627"/>
      <c r="AF19" s="627"/>
      <c r="AG19" s="627"/>
      <c r="AH19" s="627"/>
      <c r="AI19" s="627"/>
      <c r="AJ19" s="627"/>
      <c r="AK19" s="627"/>
      <c r="AL19" s="628">
        <v>0.1</v>
      </c>
      <c r="AM19" s="629"/>
      <c r="AN19" s="629"/>
      <c r="AO19" s="630"/>
      <c r="AP19" s="620" t="s">
        <v>275</v>
      </c>
      <c r="AQ19" s="621"/>
      <c r="AR19" s="621"/>
      <c r="AS19" s="621"/>
      <c r="AT19" s="621"/>
      <c r="AU19" s="621"/>
      <c r="AV19" s="621"/>
      <c r="AW19" s="621"/>
      <c r="AX19" s="621"/>
      <c r="AY19" s="621"/>
      <c r="AZ19" s="621"/>
      <c r="BA19" s="621"/>
      <c r="BB19" s="621"/>
      <c r="BC19" s="621"/>
      <c r="BD19" s="621"/>
      <c r="BE19" s="621"/>
      <c r="BF19" s="622"/>
      <c r="BG19" s="623" t="s">
        <v>242</v>
      </c>
      <c r="BH19" s="624"/>
      <c r="BI19" s="624"/>
      <c r="BJ19" s="624"/>
      <c r="BK19" s="624"/>
      <c r="BL19" s="624"/>
      <c r="BM19" s="624"/>
      <c r="BN19" s="625"/>
      <c r="BO19" s="626" t="s">
        <v>242</v>
      </c>
      <c r="BP19" s="626"/>
      <c r="BQ19" s="626"/>
      <c r="BR19" s="626"/>
      <c r="BS19" s="627" t="s">
        <v>236</v>
      </c>
      <c r="BT19" s="627"/>
      <c r="BU19" s="627"/>
      <c r="BV19" s="627"/>
      <c r="BW19" s="627"/>
      <c r="BX19" s="627"/>
      <c r="BY19" s="627"/>
      <c r="BZ19" s="627"/>
      <c r="CA19" s="627"/>
      <c r="CB19" s="631"/>
      <c r="CD19" s="620" t="s">
        <v>276</v>
      </c>
      <c r="CE19" s="621"/>
      <c r="CF19" s="621"/>
      <c r="CG19" s="621"/>
      <c r="CH19" s="621"/>
      <c r="CI19" s="621"/>
      <c r="CJ19" s="621"/>
      <c r="CK19" s="621"/>
      <c r="CL19" s="621"/>
      <c r="CM19" s="621"/>
      <c r="CN19" s="621"/>
      <c r="CO19" s="621"/>
      <c r="CP19" s="621"/>
      <c r="CQ19" s="622"/>
      <c r="CR19" s="623" t="s">
        <v>236</v>
      </c>
      <c r="CS19" s="624"/>
      <c r="CT19" s="624"/>
      <c r="CU19" s="624"/>
      <c r="CV19" s="624"/>
      <c r="CW19" s="624"/>
      <c r="CX19" s="624"/>
      <c r="CY19" s="625"/>
      <c r="CZ19" s="626" t="s">
        <v>236</v>
      </c>
      <c r="DA19" s="626"/>
      <c r="DB19" s="626"/>
      <c r="DC19" s="626"/>
      <c r="DD19" s="632" t="s">
        <v>242</v>
      </c>
      <c r="DE19" s="624"/>
      <c r="DF19" s="624"/>
      <c r="DG19" s="624"/>
      <c r="DH19" s="624"/>
      <c r="DI19" s="624"/>
      <c r="DJ19" s="624"/>
      <c r="DK19" s="624"/>
      <c r="DL19" s="624"/>
      <c r="DM19" s="624"/>
      <c r="DN19" s="624"/>
      <c r="DO19" s="624"/>
      <c r="DP19" s="625"/>
      <c r="DQ19" s="632" t="s">
        <v>242</v>
      </c>
      <c r="DR19" s="624"/>
      <c r="DS19" s="624"/>
      <c r="DT19" s="624"/>
      <c r="DU19" s="624"/>
      <c r="DV19" s="624"/>
      <c r="DW19" s="624"/>
      <c r="DX19" s="624"/>
      <c r="DY19" s="624"/>
      <c r="DZ19" s="624"/>
      <c r="EA19" s="624"/>
      <c r="EB19" s="624"/>
      <c r="EC19" s="633"/>
    </row>
    <row r="20" spans="2:133" ht="11.25" customHeight="1" x14ac:dyDescent="0.2">
      <c r="B20" s="636" t="s">
        <v>277</v>
      </c>
      <c r="C20" s="637"/>
      <c r="D20" s="637"/>
      <c r="E20" s="637"/>
      <c r="F20" s="637"/>
      <c r="G20" s="637"/>
      <c r="H20" s="637"/>
      <c r="I20" s="637"/>
      <c r="J20" s="637"/>
      <c r="K20" s="637"/>
      <c r="L20" s="637"/>
      <c r="M20" s="637"/>
      <c r="N20" s="637"/>
      <c r="O20" s="637"/>
      <c r="P20" s="637"/>
      <c r="Q20" s="638"/>
      <c r="R20" s="623">
        <v>1759</v>
      </c>
      <c r="S20" s="624"/>
      <c r="T20" s="624"/>
      <c r="U20" s="624"/>
      <c r="V20" s="624"/>
      <c r="W20" s="624"/>
      <c r="X20" s="624"/>
      <c r="Y20" s="625"/>
      <c r="Z20" s="626">
        <v>0</v>
      </c>
      <c r="AA20" s="626"/>
      <c r="AB20" s="626"/>
      <c r="AC20" s="626"/>
      <c r="AD20" s="627">
        <v>1759</v>
      </c>
      <c r="AE20" s="627"/>
      <c r="AF20" s="627"/>
      <c r="AG20" s="627"/>
      <c r="AH20" s="627"/>
      <c r="AI20" s="627"/>
      <c r="AJ20" s="627"/>
      <c r="AK20" s="627"/>
      <c r="AL20" s="628">
        <v>0</v>
      </c>
      <c r="AM20" s="629"/>
      <c r="AN20" s="629"/>
      <c r="AO20" s="630"/>
      <c r="AP20" s="620" t="s">
        <v>278</v>
      </c>
      <c r="AQ20" s="621"/>
      <c r="AR20" s="621"/>
      <c r="AS20" s="621"/>
      <c r="AT20" s="621"/>
      <c r="AU20" s="621"/>
      <c r="AV20" s="621"/>
      <c r="AW20" s="621"/>
      <c r="AX20" s="621"/>
      <c r="AY20" s="621"/>
      <c r="AZ20" s="621"/>
      <c r="BA20" s="621"/>
      <c r="BB20" s="621"/>
      <c r="BC20" s="621"/>
      <c r="BD20" s="621"/>
      <c r="BE20" s="621"/>
      <c r="BF20" s="622"/>
      <c r="BG20" s="623" t="s">
        <v>236</v>
      </c>
      <c r="BH20" s="624"/>
      <c r="BI20" s="624"/>
      <c r="BJ20" s="624"/>
      <c r="BK20" s="624"/>
      <c r="BL20" s="624"/>
      <c r="BM20" s="624"/>
      <c r="BN20" s="625"/>
      <c r="BO20" s="626" t="s">
        <v>236</v>
      </c>
      <c r="BP20" s="626"/>
      <c r="BQ20" s="626"/>
      <c r="BR20" s="626"/>
      <c r="BS20" s="627" t="s">
        <v>236</v>
      </c>
      <c r="BT20" s="627"/>
      <c r="BU20" s="627"/>
      <c r="BV20" s="627"/>
      <c r="BW20" s="627"/>
      <c r="BX20" s="627"/>
      <c r="BY20" s="627"/>
      <c r="BZ20" s="627"/>
      <c r="CA20" s="627"/>
      <c r="CB20" s="631"/>
      <c r="CD20" s="620" t="s">
        <v>279</v>
      </c>
      <c r="CE20" s="621"/>
      <c r="CF20" s="621"/>
      <c r="CG20" s="621"/>
      <c r="CH20" s="621"/>
      <c r="CI20" s="621"/>
      <c r="CJ20" s="621"/>
      <c r="CK20" s="621"/>
      <c r="CL20" s="621"/>
      <c r="CM20" s="621"/>
      <c r="CN20" s="621"/>
      <c r="CO20" s="621"/>
      <c r="CP20" s="621"/>
      <c r="CQ20" s="622"/>
      <c r="CR20" s="623">
        <v>19000505</v>
      </c>
      <c r="CS20" s="624"/>
      <c r="CT20" s="624"/>
      <c r="CU20" s="624"/>
      <c r="CV20" s="624"/>
      <c r="CW20" s="624"/>
      <c r="CX20" s="624"/>
      <c r="CY20" s="625"/>
      <c r="CZ20" s="626">
        <v>100</v>
      </c>
      <c r="DA20" s="626"/>
      <c r="DB20" s="626"/>
      <c r="DC20" s="626"/>
      <c r="DD20" s="632">
        <v>5061129</v>
      </c>
      <c r="DE20" s="624"/>
      <c r="DF20" s="624"/>
      <c r="DG20" s="624"/>
      <c r="DH20" s="624"/>
      <c r="DI20" s="624"/>
      <c r="DJ20" s="624"/>
      <c r="DK20" s="624"/>
      <c r="DL20" s="624"/>
      <c r="DM20" s="624"/>
      <c r="DN20" s="624"/>
      <c r="DO20" s="624"/>
      <c r="DP20" s="625"/>
      <c r="DQ20" s="632">
        <v>7935914</v>
      </c>
      <c r="DR20" s="624"/>
      <c r="DS20" s="624"/>
      <c r="DT20" s="624"/>
      <c r="DU20" s="624"/>
      <c r="DV20" s="624"/>
      <c r="DW20" s="624"/>
      <c r="DX20" s="624"/>
      <c r="DY20" s="624"/>
      <c r="DZ20" s="624"/>
      <c r="EA20" s="624"/>
      <c r="EB20" s="624"/>
      <c r="EC20" s="633"/>
    </row>
    <row r="21" spans="2:133" ht="11.25" customHeight="1" x14ac:dyDescent="0.2">
      <c r="B21" s="620" t="s">
        <v>280</v>
      </c>
      <c r="C21" s="621"/>
      <c r="D21" s="621"/>
      <c r="E21" s="621"/>
      <c r="F21" s="621"/>
      <c r="G21" s="621"/>
      <c r="H21" s="621"/>
      <c r="I21" s="621"/>
      <c r="J21" s="621"/>
      <c r="K21" s="621"/>
      <c r="L21" s="621"/>
      <c r="M21" s="621"/>
      <c r="N21" s="621"/>
      <c r="O21" s="621"/>
      <c r="P21" s="621"/>
      <c r="Q21" s="622"/>
      <c r="R21" s="623">
        <v>5107166</v>
      </c>
      <c r="S21" s="624"/>
      <c r="T21" s="624"/>
      <c r="U21" s="624"/>
      <c r="V21" s="624"/>
      <c r="W21" s="624"/>
      <c r="X21" s="624"/>
      <c r="Y21" s="625"/>
      <c r="Z21" s="626">
        <v>25.4</v>
      </c>
      <c r="AA21" s="626"/>
      <c r="AB21" s="626"/>
      <c r="AC21" s="626"/>
      <c r="AD21" s="627">
        <v>4283712</v>
      </c>
      <c r="AE21" s="627"/>
      <c r="AF21" s="627"/>
      <c r="AG21" s="627"/>
      <c r="AH21" s="627"/>
      <c r="AI21" s="627"/>
      <c r="AJ21" s="627"/>
      <c r="AK21" s="627"/>
      <c r="AL21" s="628">
        <v>63.7</v>
      </c>
      <c r="AM21" s="629"/>
      <c r="AN21" s="629"/>
      <c r="AO21" s="630"/>
      <c r="AP21" s="620" t="s">
        <v>281</v>
      </c>
      <c r="AQ21" s="639"/>
      <c r="AR21" s="639"/>
      <c r="AS21" s="639"/>
      <c r="AT21" s="639"/>
      <c r="AU21" s="639"/>
      <c r="AV21" s="639"/>
      <c r="AW21" s="639"/>
      <c r="AX21" s="639"/>
      <c r="AY21" s="639"/>
      <c r="AZ21" s="639"/>
      <c r="BA21" s="639"/>
      <c r="BB21" s="639"/>
      <c r="BC21" s="639"/>
      <c r="BD21" s="639"/>
      <c r="BE21" s="639"/>
      <c r="BF21" s="640"/>
      <c r="BG21" s="623" t="s">
        <v>236</v>
      </c>
      <c r="BH21" s="624"/>
      <c r="BI21" s="624"/>
      <c r="BJ21" s="624"/>
      <c r="BK21" s="624"/>
      <c r="BL21" s="624"/>
      <c r="BM21" s="624"/>
      <c r="BN21" s="625"/>
      <c r="BO21" s="626" t="s">
        <v>236</v>
      </c>
      <c r="BP21" s="626"/>
      <c r="BQ21" s="626"/>
      <c r="BR21" s="626"/>
      <c r="BS21" s="627" t="s">
        <v>242</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2">
      <c r="B22" s="620" t="s">
        <v>282</v>
      </c>
      <c r="C22" s="621"/>
      <c r="D22" s="621"/>
      <c r="E22" s="621"/>
      <c r="F22" s="621"/>
      <c r="G22" s="621"/>
      <c r="H22" s="621"/>
      <c r="I22" s="621"/>
      <c r="J22" s="621"/>
      <c r="K22" s="621"/>
      <c r="L22" s="621"/>
      <c r="M22" s="621"/>
      <c r="N22" s="621"/>
      <c r="O22" s="621"/>
      <c r="P22" s="621"/>
      <c r="Q22" s="622"/>
      <c r="R22" s="623">
        <v>4283712</v>
      </c>
      <c r="S22" s="624"/>
      <c r="T22" s="624"/>
      <c r="U22" s="624"/>
      <c r="V22" s="624"/>
      <c r="W22" s="624"/>
      <c r="X22" s="624"/>
      <c r="Y22" s="625"/>
      <c r="Z22" s="626">
        <v>21.3</v>
      </c>
      <c r="AA22" s="626"/>
      <c r="AB22" s="626"/>
      <c r="AC22" s="626"/>
      <c r="AD22" s="627">
        <v>4283712</v>
      </c>
      <c r="AE22" s="627"/>
      <c r="AF22" s="627"/>
      <c r="AG22" s="627"/>
      <c r="AH22" s="627"/>
      <c r="AI22" s="627"/>
      <c r="AJ22" s="627"/>
      <c r="AK22" s="627"/>
      <c r="AL22" s="628">
        <v>63.7</v>
      </c>
      <c r="AM22" s="629"/>
      <c r="AN22" s="629"/>
      <c r="AO22" s="630"/>
      <c r="AP22" s="620" t="s">
        <v>283</v>
      </c>
      <c r="AQ22" s="639"/>
      <c r="AR22" s="639"/>
      <c r="AS22" s="639"/>
      <c r="AT22" s="639"/>
      <c r="AU22" s="639"/>
      <c r="AV22" s="639"/>
      <c r="AW22" s="639"/>
      <c r="AX22" s="639"/>
      <c r="AY22" s="639"/>
      <c r="AZ22" s="639"/>
      <c r="BA22" s="639"/>
      <c r="BB22" s="639"/>
      <c r="BC22" s="639"/>
      <c r="BD22" s="639"/>
      <c r="BE22" s="639"/>
      <c r="BF22" s="640"/>
      <c r="BG22" s="623" t="s">
        <v>236</v>
      </c>
      <c r="BH22" s="624"/>
      <c r="BI22" s="624"/>
      <c r="BJ22" s="624"/>
      <c r="BK22" s="624"/>
      <c r="BL22" s="624"/>
      <c r="BM22" s="624"/>
      <c r="BN22" s="625"/>
      <c r="BO22" s="626" t="s">
        <v>236</v>
      </c>
      <c r="BP22" s="626"/>
      <c r="BQ22" s="626"/>
      <c r="BR22" s="626"/>
      <c r="BS22" s="627" t="s">
        <v>236</v>
      </c>
      <c r="BT22" s="627"/>
      <c r="BU22" s="627"/>
      <c r="BV22" s="627"/>
      <c r="BW22" s="627"/>
      <c r="BX22" s="627"/>
      <c r="BY22" s="627"/>
      <c r="BZ22" s="627"/>
      <c r="CA22" s="627"/>
      <c r="CB22" s="631"/>
      <c r="CD22" s="605" t="s">
        <v>284</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2">
      <c r="B23" s="620" t="s">
        <v>285</v>
      </c>
      <c r="C23" s="621"/>
      <c r="D23" s="621"/>
      <c r="E23" s="621"/>
      <c r="F23" s="621"/>
      <c r="G23" s="621"/>
      <c r="H23" s="621"/>
      <c r="I23" s="621"/>
      <c r="J23" s="621"/>
      <c r="K23" s="621"/>
      <c r="L23" s="621"/>
      <c r="M23" s="621"/>
      <c r="N23" s="621"/>
      <c r="O23" s="621"/>
      <c r="P23" s="621"/>
      <c r="Q23" s="622"/>
      <c r="R23" s="623">
        <v>823454</v>
      </c>
      <c r="S23" s="624"/>
      <c r="T23" s="624"/>
      <c r="U23" s="624"/>
      <c r="V23" s="624"/>
      <c r="W23" s="624"/>
      <c r="X23" s="624"/>
      <c r="Y23" s="625"/>
      <c r="Z23" s="626">
        <v>4.0999999999999996</v>
      </c>
      <c r="AA23" s="626"/>
      <c r="AB23" s="626"/>
      <c r="AC23" s="626"/>
      <c r="AD23" s="627" t="s">
        <v>242</v>
      </c>
      <c r="AE23" s="627"/>
      <c r="AF23" s="627"/>
      <c r="AG23" s="627"/>
      <c r="AH23" s="627"/>
      <c r="AI23" s="627"/>
      <c r="AJ23" s="627"/>
      <c r="AK23" s="627"/>
      <c r="AL23" s="628" t="s">
        <v>242</v>
      </c>
      <c r="AM23" s="629"/>
      <c r="AN23" s="629"/>
      <c r="AO23" s="630"/>
      <c r="AP23" s="620" t="s">
        <v>286</v>
      </c>
      <c r="AQ23" s="639"/>
      <c r="AR23" s="639"/>
      <c r="AS23" s="639"/>
      <c r="AT23" s="639"/>
      <c r="AU23" s="639"/>
      <c r="AV23" s="639"/>
      <c r="AW23" s="639"/>
      <c r="AX23" s="639"/>
      <c r="AY23" s="639"/>
      <c r="AZ23" s="639"/>
      <c r="BA23" s="639"/>
      <c r="BB23" s="639"/>
      <c r="BC23" s="639"/>
      <c r="BD23" s="639"/>
      <c r="BE23" s="639"/>
      <c r="BF23" s="640"/>
      <c r="BG23" s="623" t="s">
        <v>236</v>
      </c>
      <c r="BH23" s="624"/>
      <c r="BI23" s="624"/>
      <c r="BJ23" s="624"/>
      <c r="BK23" s="624"/>
      <c r="BL23" s="624"/>
      <c r="BM23" s="624"/>
      <c r="BN23" s="625"/>
      <c r="BO23" s="626" t="s">
        <v>242</v>
      </c>
      <c r="BP23" s="626"/>
      <c r="BQ23" s="626"/>
      <c r="BR23" s="626"/>
      <c r="BS23" s="627" t="s">
        <v>236</v>
      </c>
      <c r="BT23" s="627"/>
      <c r="BU23" s="627"/>
      <c r="BV23" s="627"/>
      <c r="BW23" s="627"/>
      <c r="BX23" s="627"/>
      <c r="BY23" s="627"/>
      <c r="BZ23" s="627"/>
      <c r="CA23" s="627"/>
      <c r="CB23" s="631"/>
      <c r="CD23" s="605" t="s">
        <v>224</v>
      </c>
      <c r="CE23" s="606"/>
      <c r="CF23" s="606"/>
      <c r="CG23" s="606"/>
      <c r="CH23" s="606"/>
      <c r="CI23" s="606"/>
      <c r="CJ23" s="606"/>
      <c r="CK23" s="606"/>
      <c r="CL23" s="606"/>
      <c r="CM23" s="606"/>
      <c r="CN23" s="606"/>
      <c r="CO23" s="606"/>
      <c r="CP23" s="606"/>
      <c r="CQ23" s="607"/>
      <c r="CR23" s="605" t="s">
        <v>287</v>
      </c>
      <c r="CS23" s="606"/>
      <c r="CT23" s="606"/>
      <c r="CU23" s="606"/>
      <c r="CV23" s="606"/>
      <c r="CW23" s="606"/>
      <c r="CX23" s="606"/>
      <c r="CY23" s="607"/>
      <c r="CZ23" s="605" t="s">
        <v>288</v>
      </c>
      <c r="DA23" s="606"/>
      <c r="DB23" s="606"/>
      <c r="DC23" s="607"/>
      <c r="DD23" s="605" t="s">
        <v>289</v>
      </c>
      <c r="DE23" s="606"/>
      <c r="DF23" s="606"/>
      <c r="DG23" s="606"/>
      <c r="DH23" s="606"/>
      <c r="DI23" s="606"/>
      <c r="DJ23" s="606"/>
      <c r="DK23" s="607"/>
      <c r="DL23" s="650" t="s">
        <v>290</v>
      </c>
      <c r="DM23" s="651"/>
      <c r="DN23" s="651"/>
      <c r="DO23" s="651"/>
      <c r="DP23" s="651"/>
      <c r="DQ23" s="651"/>
      <c r="DR23" s="651"/>
      <c r="DS23" s="651"/>
      <c r="DT23" s="651"/>
      <c r="DU23" s="651"/>
      <c r="DV23" s="652"/>
      <c r="DW23" s="605" t="s">
        <v>291</v>
      </c>
      <c r="DX23" s="606"/>
      <c r="DY23" s="606"/>
      <c r="DZ23" s="606"/>
      <c r="EA23" s="606"/>
      <c r="EB23" s="606"/>
      <c r="EC23" s="607"/>
    </row>
    <row r="24" spans="2:133" ht="11.25" customHeight="1" x14ac:dyDescent="0.2">
      <c r="B24" s="620" t="s">
        <v>292</v>
      </c>
      <c r="C24" s="621"/>
      <c r="D24" s="621"/>
      <c r="E24" s="621"/>
      <c r="F24" s="621"/>
      <c r="G24" s="621"/>
      <c r="H24" s="621"/>
      <c r="I24" s="621"/>
      <c r="J24" s="621"/>
      <c r="K24" s="621"/>
      <c r="L24" s="621"/>
      <c r="M24" s="621"/>
      <c r="N24" s="621"/>
      <c r="O24" s="621"/>
      <c r="P24" s="621"/>
      <c r="Q24" s="622"/>
      <c r="R24" s="623" t="s">
        <v>242</v>
      </c>
      <c r="S24" s="624"/>
      <c r="T24" s="624"/>
      <c r="U24" s="624"/>
      <c r="V24" s="624"/>
      <c r="W24" s="624"/>
      <c r="X24" s="624"/>
      <c r="Y24" s="625"/>
      <c r="Z24" s="626" t="s">
        <v>236</v>
      </c>
      <c r="AA24" s="626"/>
      <c r="AB24" s="626"/>
      <c r="AC24" s="626"/>
      <c r="AD24" s="627" t="s">
        <v>236</v>
      </c>
      <c r="AE24" s="627"/>
      <c r="AF24" s="627"/>
      <c r="AG24" s="627"/>
      <c r="AH24" s="627"/>
      <c r="AI24" s="627"/>
      <c r="AJ24" s="627"/>
      <c r="AK24" s="627"/>
      <c r="AL24" s="628" t="s">
        <v>236</v>
      </c>
      <c r="AM24" s="629"/>
      <c r="AN24" s="629"/>
      <c r="AO24" s="630"/>
      <c r="AP24" s="620" t="s">
        <v>293</v>
      </c>
      <c r="AQ24" s="639"/>
      <c r="AR24" s="639"/>
      <c r="AS24" s="639"/>
      <c r="AT24" s="639"/>
      <c r="AU24" s="639"/>
      <c r="AV24" s="639"/>
      <c r="AW24" s="639"/>
      <c r="AX24" s="639"/>
      <c r="AY24" s="639"/>
      <c r="AZ24" s="639"/>
      <c r="BA24" s="639"/>
      <c r="BB24" s="639"/>
      <c r="BC24" s="639"/>
      <c r="BD24" s="639"/>
      <c r="BE24" s="639"/>
      <c r="BF24" s="640"/>
      <c r="BG24" s="623" t="s">
        <v>236</v>
      </c>
      <c r="BH24" s="624"/>
      <c r="BI24" s="624"/>
      <c r="BJ24" s="624"/>
      <c r="BK24" s="624"/>
      <c r="BL24" s="624"/>
      <c r="BM24" s="624"/>
      <c r="BN24" s="625"/>
      <c r="BO24" s="626" t="s">
        <v>236</v>
      </c>
      <c r="BP24" s="626"/>
      <c r="BQ24" s="626"/>
      <c r="BR24" s="626"/>
      <c r="BS24" s="627" t="s">
        <v>236</v>
      </c>
      <c r="BT24" s="627"/>
      <c r="BU24" s="627"/>
      <c r="BV24" s="627"/>
      <c r="BW24" s="627"/>
      <c r="BX24" s="627"/>
      <c r="BY24" s="627"/>
      <c r="BZ24" s="627"/>
      <c r="CA24" s="627"/>
      <c r="CB24" s="631"/>
      <c r="CD24" s="609" t="s">
        <v>294</v>
      </c>
      <c r="CE24" s="610"/>
      <c r="CF24" s="610"/>
      <c r="CG24" s="610"/>
      <c r="CH24" s="610"/>
      <c r="CI24" s="610"/>
      <c r="CJ24" s="610"/>
      <c r="CK24" s="610"/>
      <c r="CL24" s="610"/>
      <c r="CM24" s="610"/>
      <c r="CN24" s="610"/>
      <c r="CO24" s="610"/>
      <c r="CP24" s="610"/>
      <c r="CQ24" s="611"/>
      <c r="CR24" s="612">
        <v>5819730</v>
      </c>
      <c r="CS24" s="613"/>
      <c r="CT24" s="613"/>
      <c r="CU24" s="613"/>
      <c r="CV24" s="613"/>
      <c r="CW24" s="613"/>
      <c r="CX24" s="613"/>
      <c r="CY24" s="614"/>
      <c r="CZ24" s="617">
        <v>30.6</v>
      </c>
      <c r="DA24" s="618"/>
      <c r="DB24" s="618"/>
      <c r="DC24" s="634"/>
      <c r="DD24" s="657">
        <v>4084841</v>
      </c>
      <c r="DE24" s="613"/>
      <c r="DF24" s="613"/>
      <c r="DG24" s="613"/>
      <c r="DH24" s="613"/>
      <c r="DI24" s="613"/>
      <c r="DJ24" s="613"/>
      <c r="DK24" s="614"/>
      <c r="DL24" s="657">
        <v>3598205</v>
      </c>
      <c r="DM24" s="613"/>
      <c r="DN24" s="613"/>
      <c r="DO24" s="613"/>
      <c r="DP24" s="613"/>
      <c r="DQ24" s="613"/>
      <c r="DR24" s="613"/>
      <c r="DS24" s="613"/>
      <c r="DT24" s="613"/>
      <c r="DU24" s="613"/>
      <c r="DV24" s="614"/>
      <c r="DW24" s="617">
        <v>52.9</v>
      </c>
      <c r="DX24" s="618"/>
      <c r="DY24" s="618"/>
      <c r="DZ24" s="618"/>
      <c r="EA24" s="618"/>
      <c r="EB24" s="618"/>
      <c r="EC24" s="619"/>
    </row>
    <row r="25" spans="2:133" ht="11.25" customHeight="1" x14ac:dyDescent="0.2">
      <c r="B25" s="620" t="s">
        <v>295</v>
      </c>
      <c r="C25" s="621"/>
      <c r="D25" s="621"/>
      <c r="E25" s="621"/>
      <c r="F25" s="621"/>
      <c r="G25" s="621"/>
      <c r="H25" s="621"/>
      <c r="I25" s="621"/>
      <c r="J25" s="621"/>
      <c r="K25" s="621"/>
      <c r="L25" s="621"/>
      <c r="M25" s="621"/>
      <c r="N25" s="621"/>
      <c r="O25" s="621"/>
      <c r="P25" s="621"/>
      <c r="Q25" s="622"/>
      <c r="R25" s="623">
        <v>7529191</v>
      </c>
      <c r="S25" s="624"/>
      <c r="T25" s="624"/>
      <c r="U25" s="624"/>
      <c r="V25" s="624"/>
      <c r="W25" s="624"/>
      <c r="X25" s="624"/>
      <c r="Y25" s="625"/>
      <c r="Z25" s="626">
        <v>37.5</v>
      </c>
      <c r="AA25" s="626"/>
      <c r="AB25" s="626"/>
      <c r="AC25" s="626"/>
      <c r="AD25" s="627">
        <v>6705737</v>
      </c>
      <c r="AE25" s="627"/>
      <c r="AF25" s="627"/>
      <c r="AG25" s="627"/>
      <c r="AH25" s="627"/>
      <c r="AI25" s="627"/>
      <c r="AJ25" s="627"/>
      <c r="AK25" s="627"/>
      <c r="AL25" s="628">
        <v>99.7</v>
      </c>
      <c r="AM25" s="629"/>
      <c r="AN25" s="629"/>
      <c r="AO25" s="630"/>
      <c r="AP25" s="620" t="s">
        <v>296</v>
      </c>
      <c r="AQ25" s="639"/>
      <c r="AR25" s="639"/>
      <c r="AS25" s="639"/>
      <c r="AT25" s="639"/>
      <c r="AU25" s="639"/>
      <c r="AV25" s="639"/>
      <c r="AW25" s="639"/>
      <c r="AX25" s="639"/>
      <c r="AY25" s="639"/>
      <c r="AZ25" s="639"/>
      <c r="BA25" s="639"/>
      <c r="BB25" s="639"/>
      <c r="BC25" s="639"/>
      <c r="BD25" s="639"/>
      <c r="BE25" s="639"/>
      <c r="BF25" s="640"/>
      <c r="BG25" s="623" t="s">
        <v>236</v>
      </c>
      <c r="BH25" s="624"/>
      <c r="BI25" s="624"/>
      <c r="BJ25" s="624"/>
      <c r="BK25" s="624"/>
      <c r="BL25" s="624"/>
      <c r="BM25" s="624"/>
      <c r="BN25" s="625"/>
      <c r="BO25" s="626" t="s">
        <v>242</v>
      </c>
      <c r="BP25" s="626"/>
      <c r="BQ25" s="626"/>
      <c r="BR25" s="626"/>
      <c r="BS25" s="627" t="s">
        <v>242</v>
      </c>
      <c r="BT25" s="627"/>
      <c r="BU25" s="627"/>
      <c r="BV25" s="627"/>
      <c r="BW25" s="627"/>
      <c r="BX25" s="627"/>
      <c r="BY25" s="627"/>
      <c r="BZ25" s="627"/>
      <c r="CA25" s="627"/>
      <c r="CB25" s="631"/>
      <c r="CD25" s="620" t="s">
        <v>297</v>
      </c>
      <c r="CE25" s="621"/>
      <c r="CF25" s="621"/>
      <c r="CG25" s="621"/>
      <c r="CH25" s="621"/>
      <c r="CI25" s="621"/>
      <c r="CJ25" s="621"/>
      <c r="CK25" s="621"/>
      <c r="CL25" s="621"/>
      <c r="CM25" s="621"/>
      <c r="CN25" s="621"/>
      <c r="CO25" s="621"/>
      <c r="CP25" s="621"/>
      <c r="CQ25" s="622"/>
      <c r="CR25" s="623">
        <v>2144526</v>
      </c>
      <c r="CS25" s="653"/>
      <c r="CT25" s="653"/>
      <c r="CU25" s="653"/>
      <c r="CV25" s="653"/>
      <c r="CW25" s="653"/>
      <c r="CX25" s="653"/>
      <c r="CY25" s="654"/>
      <c r="CZ25" s="628">
        <v>11.3</v>
      </c>
      <c r="DA25" s="655"/>
      <c r="DB25" s="655"/>
      <c r="DC25" s="658"/>
      <c r="DD25" s="632">
        <v>1898364</v>
      </c>
      <c r="DE25" s="653"/>
      <c r="DF25" s="653"/>
      <c r="DG25" s="653"/>
      <c r="DH25" s="653"/>
      <c r="DI25" s="653"/>
      <c r="DJ25" s="653"/>
      <c r="DK25" s="654"/>
      <c r="DL25" s="632">
        <v>1813954</v>
      </c>
      <c r="DM25" s="653"/>
      <c r="DN25" s="653"/>
      <c r="DO25" s="653"/>
      <c r="DP25" s="653"/>
      <c r="DQ25" s="653"/>
      <c r="DR25" s="653"/>
      <c r="DS25" s="653"/>
      <c r="DT25" s="653"/>
      <c r="DU25" s="653"/>
      <c r="DV25" s="654"/>
      <c r="DW25" s="628">
        <v>26.7</v>
      </c>
      <c r="DX25" s="655"/>
      <c r="DY25" s="655"/>
      <c r="DZ25" s="655"/>
      <c r="EA25" s="655"/>
      <c r="EB25" s="655"/>
      <c r="EC25" s="656"/>
    </row>
    <row r="26" spans="2:133" ht="11.25" customHeight="1" x14ac:dyDescent="0.2">
      <c r="B26" s="620" t="s">
        <v>298</v>
      </c>
      <c r="C26" s="621"/>
      <c r="D26" s="621"/>
      <c r="E26" s="621"/>
      <c r="F26" s="621"/>
      <c r="G26" s="621"/>
      <c r="H26" s="621"/>
      <c r="I26" s="621"/>
      <c r="J26" s="621"/>
      <c r="K26" s="621"/>
      <c r="L26" s="621"/>
      <c r="M26" s="621"/>
      <c r="N26" s="621"/>
      <c r="O26" s="621"/>
      <c r="P26" s="621"/>
      <c r="Q26" s="622"/>
      <c r="R26" s="623">
        <v>1465</v>
      </c>
      <c r="S26" s="624"/>
      <c r="T26" s="624"/>
      <c r="U26" s="624"/>
      <c r="V26" s="624"/>
      <c r="W26" s="624"/>
      <c r="X26" s="624"/>
      <c r="Y26" s="625"/>
      <c r="Z26" s="626">
        <v>0</v>
      </c>
      <c r="AA26" s="626"/>
      <c r="AB26" s="626"/>
      <c r="AC26" s="626"/>
      <c r="AD26" s="627">
        <v>1465</v>
      </c>
      <c r="AE26" s="627"/>
      <c r="AF26" s="627"/>
      <c r="AG26" s="627"/>
      <c r="AH26" s="627"/>
      <c r="AI26" s="627"/>
      <c r="AJ26" s="627"/>
      <c r="AK26" s="627"/>
      <c r="AL26" s="628">
        <v>0</v>
      </c>
      <c r="AM26" s="629"/>
      <c r="AN26" s="629"/>
      <c r="AO26" s="630"/>
      <c r="AP26" s="620" t="s">
        <v>299</v>
      </c>
      <c r="AQ26" s="639"/>
      <c r="AR26" s="639"/>
      <c r="AS26" s="639"/>
      <c r="AT26" s="639"/>
      <c r="AU26" s="639"/>
      <c r="AV26" s="639"/>
      <c r="AW26" s="639"/>
      <c r="AX26" s="639"/>
      <c r="AY26" s="639"/>
      <c r="AZ26" s="639"/>
      <c r="BA26" s="639"/>
      <c r="BB26" s="639"/>
      <c r="BC26" s="639"/>
      <c r="BD26" s="639"/>
      <c r="BE26" s="639"/>
      <c r="BF26" s="640"/>
      <c r="BG26" s="623" t="s">
        <v>236</v>
      </c>
      <c r="BH26" s="624"/>
      <c r="BI26" s="624"/>
      <c r="BJ26" s="624"/>
      <c r="BK26" s="624"/>
      <c r="BL26" s="624"/>
      <c r="BM26" s="624"/>
      <c r="BN26" s="625"/>
      <c r="BO26" s="626" t="s">
        <v>236</v>
      </c>
      <c r="BP26" s="626"/>
      <c r="BQ26" s="626"/>
      <c r="BR26" s="626"/>
      <c r="BS26" s="627" t="s">
        <v>236</v>
      </c>
      <c r="BT26" s="627"/>
      <c r="BU26" s="627"/>
      <c r="BV26" s="627"/>
      <c r="BW26" s="627"/>
      <c r="BX26" s="627"/>
      <c r="BY26" s="627"/>
      <c r="BZ26" s="627"/>
      <c r="CA26" s="627"/>
      <c r="CB26" s="631"/>
      <c r="CD26" s="620" t="s">
        <v>300</v>
      </c>
      <c r="CE26" s="621"/>
      <c r="CF26" s="621"/>
      <c r="CG26" s="621"/>
      <c r="CH26" s="621"/>
      <c r="CI26" s="621"/>
      <c r="CJ26" s="621"/>
      <c r="CK26" s="621"/>
      <c r="CL26" s="621"/>
      <c r="CM26" s="621"/>
      <c r="CN26" s="621"/>
      <c r="CO26" s="621"/>
      <c r="CP26" s="621"/>
      <c r="CQ26" s="622"/>
      <c r="CR26" s="623">
        <v>1348251</v>
      </c>
      <c r="CS26" s="624"/>
      <c r="CT26" s="624"/>
      <c r="CU26" s="624"/>
      <c r="CV26" s="624"/>
      <c r="CW26" s="624"/>
      <c r="CX26" s="624"/>
      <c r="CY26" s="625"/>
      <c r="CZ26" s="628">
        <v>7.1</v>
      </c>
      <c r="DA26" s="655"/>
      <c r="DB26" s="655"/>
      <c r="DC26" s="658"/>
      <c r="DD26" s="632">
        <v>1213207</v>
      </c>
      <c r="DE26" s="624"/>
      <c r="DF26" s="624"/>
      <c r="DG26" s="624"/>
      <c r="DH26" s="624"/>
      <c r="DI26" s="624"/>
      <c r="DJ26" s="624"/>
      <c r="DK26" s="625"/>
      <c r="DL26" s="632" t="s">
        <v>236</v>
      </c>
      <c r="DM26" s="624"/>
      <c r="DN26" s="624"/>
      <c r="DO26" s="624"/>
      <c r="DP26" s="624"/>
      <c r="DQ26" s="624"/>
      <c r="DR26" s="624"/>
      <c r="DS26" s="624"/>
      <c r="DT26" s="624"/>
      <c r="DU26" s="624"/>
      <c r="DV26" s="625"/>
      <c r="DW26" s="628" t="s">
        <v>236</v>
      </c>
      <c r="DX26" s="655"/>
      <c r="DY26" s="655"/>
      <c r="DZ26" s="655"/>
      <c r="EA26" s="655"/>
      <c r="EB26" s="655"/>
      <c r="EC26" s="656"/>
    </row>
    <row r="27" spans="2:133" ht="11.25" customHeight="1" x14ac:dyDescent="0.2">
      <c r="B27" s="620" t="s">
        <v>301</v>
      </c>
      <c r="C27" s="621"/>
      <c r="D27" s="621"/>
      <c r="E27" s="621"/>
      <c r="F27" s="621"/>
      <c r="G27" s="621"/>
      <c r="H27" s="621"/>
      <c r="I27" s="621"/>
      <c r="J27" s="621"/>
      <c r="K27" s="621"/>
      <c r="L27" s="621"/>
      <c r="M27" s="621"/>
      <c r="N27" s="621"/>
      <c r="O27" s="621"/>
      <c r="P27" s="621"/>
      <c r="Q27" s="622"/>
      <c r="R27" s="623">
        <v>273936</v>
      </c>
      <c r="S27" s="624"/>
      <c r="T27" s="624"/>
      <c r="U27" s="624"/>
      <c r="V27" s="624"/>
      <c r="W27" s="624"/>
      <c r="X27" s="624"/>
      <c r="Y27" s="625"/>
      <c r="Z27" s="626">
        <v>1.4</v>
      </c>
      <c r="AA27" s="626"/>
      <c r="AB27" s="626"/>
      <c r="AC27" s="626"/>
      <c r="AD27" s="627" t="s">
        <v>236</v>
      </c>
      <c r="AE27" s="627"/>
      <c r="AF27" s="627"/>
      <c r="AG27" s="627"/>
      <c r="AH27" s="627"/>
      <c r="AI27" s="627"/>
      <c r="AJ27" s="627"/>
      <c r="AK27" s="627"/>
      <c r="AL27" s="628" t="s">
        <v>242</v>
      </c>
      <c r="AM27" s="629"/>
      <c r="AN27" s="629"/>
      <c r="AO27" s="630"/>
      <c r="AP27" s="620" t="s">
        <v>302</v>
      </c>
      <c r="AQ27" s="621"/>
      <c r="AR27" s="621"/>
      <c r="AS27" s="621"/>
      <c r="AT27" s="621"/>
      <c r="AU27" s="621"/>
      <c r="AV27" s="621"/>
      <c r="AW27" s="621"/>
      <c r="AX27" s="621"/>
      <c r="AY27" s="621"/>
      <c r="AZ27" s="621"/>
      <c r="BA27" s="621"/>
      <c r="BB27" s="621"/>
      <c r="BC27" s="621"/>
      <c r="BD27" s="621"/>
      <c r="BE27" s="621"/>
      <c r="BF27" s="622"/>
      <c r="BG27" s="623">
        <v>1790499</v>
      </c>
      <c r="BH27" s="624"/>
      <c r="BI27" s="624"/>
      <c r="BJ27" s="624"/>
      <c r="BK27" s="624"/>
      <c r="BL27" s="624"/>
      <c r="BM27" s="624"/>
      <c r="BN27" s="625"/>
      <c r="BO27" s="626">
        <v>100</v>
      </c>
      <c r="BP27" s="626"/>
      <c r="BQ27" s="626"/>
      <c r="BR27" s="626"/>
      <c r="BS27" s="627">
        <v>28895</v>
      </c>
      <c r="BT27" s="627"/>
      <c r="BU27" s="627"/>
      <c r="BV27" s="627"/>
      <c r="BW27" s="627"/>
      <c r="BX27" s="627"/>
      <c r="BY27" s="627"/>
      <c r="BZ27" s="627"/>
      <c r="CA27" s="627"/>
      <c r="CB27" s="631"/>
      <c r="CD27" s="620" t="s">
        <v>303</v>
      </c>
      <c r="CE27" s="621"/>
      <c r="CF27" s="621"/>
      <c r="CG27" s="621"/>
      <c r="CH27" s="621"/>
      <c r="CI27" s="621"/>
      <c r="CJ27" s="621"/>
      <c r="CK27" s="621"/>
      <c r="CL27" s="621"/>
      <c r="CM27" s="621"/>
      <c r="CN27" s="621"/>
      <c r="CO27" s="621"/>
      <c r="CP27" s="621"/>
      <c r="CQ27" s="622"/>
      <c r="CR27" s="623">
        <v>2024351</v>
      </c>
      <c r="CS27" s="653"/>
      <c r="CT27" s="653"/>
      <c r="CU27" s="653"/>
      <c r="CV27" s="653"/>
      <c r="CW27" s="653"/>
      <c r="CX27" s="653"/>
      <c r="CY27" s="654"/>
      <c r="CZ27" s="628">
        <v>10.7</v>
      </c>
      <c r="DA27" s="655"/>
      <c r="DB27" s="655"/>
      <c r="DC27" s="658"/>
      <c r="DD27" s="632">
        <v>568974</v>
      </c>
      <c r="DE27" s="653"/>
      <c r="DF27" s="653"/>
      <c r="DG27" s="653"/>
      <c r="DH27" s="653"/>
      <c r="DI27" s="653"/>
      <c r="DJ27" s="653"/>
      <c r="DK27" s="654"/>
      <c r="DL27" s="632">
        <v>568956</v>
      </c>
      <c r="DM27" s="653"/>
      <c r="DN27" s="653"/>
      <c r="DO27" s="653"/>
      <c r="DP27" s="653"/>
      <c r="DQ27" s="653"/>
      <c r="DR27" s="653"/>
      <c r="DS27" s="653"/>
      <c r="DT27" s="653"/>
      <c r="DU27" s="653"/>
      <c r="DV27" s="654"/>
      <c r="DW27" s="628">
        <v>8.4</v>
      </c>
      <c r="DX27" s="655"/>
      <c r="DY27" s="655"/>
      <c r="DZ27" s="655"/>
      <c r="EA27" s="655"/>
      <c r="EB27" s="655"/>
      <c r="EC27" s="656"/>
    </row>
    <row r="28" spans="2:133" ht="11.25" customHeight="1" x14ac:dyDescent="0.2">
      <c r="B28" s="620" t="s">
        <v>304</v>
      </c>
      <c r="C28" s="621"/>
      <c r="D28" s="621"/>
      <c r="E28" s="621"/>
      <c r="F28" s="621"/>
      <c r="G28" s="621"/>
      <c r="H28" s="621"/>
      <c r="I28" s="621"/>
      <c r="J28" s="621"/>
      <c r="K28" s="621"/>
      <c r="L28" s="621"/>
      <c r="M28" s="621"/>
      <c r="N28" s="621"/>
      <c r="O28" s="621"/>
      <c r="P28" s="621"/>
      <c r="Q28" s="622"/>
      <c r="R28" s="623">
        <v>111416</v>
      </c>
      <c r="S28" s="624"/>
      <c r="T28" s="624"/>
      <c r="U28" s="624"/>
      <c r="V28" s="624"/>
      <c r="W28" s="624"/>
      <c r="X28" s="624"/>
      <c r="Y28" s="625"/>
      <c r="Z28" s="626">
        <v>0.6</v>
      </c>
      <c r="AA28" s="626"/>
      <c r="AB28" s="626"/>
      <c r="AC28" s="626"/>
      <c r="AD28" s="627">
        <v>8335</v>
      </c>
      <c r="AE28" s="627"/>
      <c r="AF28" s="627"/>
      <c r="AG28" s="627"/>
      <c r="AH28" s="627"/>
      <c r="AI28" s="627"/>
      <c r="AJ28" s="627"/>
      <c r="AK28" s="627"/>
      <c r="AL28" s="628">
        <v>0.1</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305</v>
      </c>
      <c r="CE28" s="621"/>
      <c r="CF28" s="621"/>
      <c r="CG28" s="621"/>
      <c r="CH28" s="621"/>
      <c r="CI28" s="621"/>
      <c r="CJ28" s="621"/>
      <c r="CK28" s="621"/>
      <c r="CL28" s="621"/>
      <c r="CM28" s="621"/>
      <c r="CN28" s="621"/>
      <c r="CO28" s="621"/>
      <c r="CP28" s="621"/>
      <c r="CQ28" s="622"/>
      <c r="CR28" s="623">
        <v>1650853</v>
      </c>
      <c r="CS28" s="624"/>
      <c r="CT28" s="624"/>
      <c r="CU28" s="624"/>
      <c r="CV28" s="624"/>
      <c r="CW28" s="624"/>
      <c r="CX28" s="624"/>
      <c r="CY28" s="625"/>
      <c r="CZ28" s="628">
        <v>8.6999999999999993</v>
      </c>
      <c r="DA28" s="655"/>
      <c r="DB28" s="655"/>
      <c r="DC28" s="658"/>
      <c r="DD28" s="632">
        <v>1617503</v>
      </c>
      <c r="DE28" s="624"/>
      <c r="DF28" s="624"/>
      <c r="DG28" s="624"/>
      <c r="DH28" s="624"/>
      <c r="DI28" s="624"/>
      <c r="DJ28" s="624"/>
      <c r="DK28" s="625"/>
      <c r="DL28" s="632">
        <v>1215295</v>
      </c>
      <c r="DM28" s="624"/>
      <c r="DN28" s="624"/>
      <c r="DO28" s="624"/>
      <c r="DP28" s="624"/>
      <c r="DQ28" s="624"/>
      <c r="DR28" s="624"/>
      <c r="DS28" s="624"/>
      <c r="DT28" s="624"/>
      <c r="DU28" s="624"/>
      <c r="DV28" s="625"/>
      <c r="DW28" s="628">
        <v>17.899999999999999</v>
      </c>
      <c r="DX28" s="655"/>
      <c r="DY28" s="655"/>
      <c r="DZ28" s="655"/>
      <c r="EA28" s="655"/>
      <c r="EB28" s="655"/>
      <c r="EC28" s="656"/>
    </row>
    <row r="29" spans="2:133" ht="11.25" customHeight="1" x14ac:dyDescent="0.2">
      <c r="B29" s="620" t="s">
        <v>306</v>
      </c>
      <c r="C29" s="621"/>
      <c r="D29" s="621"/>
      <c r="E29" s="621"/>
      <c r="F29" s="621"/>
      <c r="G29" s="621"/>
      <c r="H29" s="621"/>
      <c r="I29" s="621"/>
      <c r="J29" s="621"/>
      <c r="K29" s="621"/>
      <c r="L29" s="621"/>
      <c r="M29" s="621"/>
      <c r="N29" s="621"/>
      <c r="O29" s="621"/>
      <c r="P29" s="621"/>
      <c r="Q29" s="622"/>
      <c r="R29" s="623">
        <v>85846</v>
      </c>
      <c r="S29" s="624"/>
      <c r="T29" s="624"/>
      <c r="U29" s="624"/>
      <c r="V29" s="624"/>
      <c r="W29" s="624"/>
      <c r="X29" s="624"/>
      <c r="Y29" s="625"/>
      <c r="Z29" s="626">
        <v>0.4</v>
      </c>
      <c r="AA29" s="626"/>
      <c r="AB29" s="626"/>
      <c r="AC29" s="626"/>
      <c r="AD29" s="627" t="s">
        <v>236</v>
      </c>
      <c r="AE29" s="627"/>
      <c r="AF29" s="627"/>
      <c r="AG29" s="627"/>
      <c r="AH29" s="627"/>
      <c r="AI29" s="627"/>
      <c r="AJ29" s="627"/>
      <c r="AK29" s="627"/>
      <c r="AL29" s="628" t="s">
        <v>242</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61" t="s">
        <v>307</v>
      </c>
      <c r="CE29" s="662"/>
      <c r="CF29" s="620" t="s">
        <v>72</v>
      </c>
      <c r="CG29" s="621"/>
      <c r="CH29" s="621"/>
      <c r="CI29" s="621"/>
      <c r="CJ29" s="621"/>
      <c r="CK29" s="621"/>
      <c r="CL29" s="621"/>
      <c r="CM29" s="621"/>
      <c r="CN29" s="621"/>
      <c r="CO29" s="621"/>
      <c r="CP29" s="621"/>
      <c r="CQ29" s="622"/>
      <c r="CR29" s="623">
        <v>1650853</v>
      </c>
      <c r="CS29" s="653"/>
      <c r="CT29" s="653"/>
      <c r="CU29" s="653"/>
      <c r="CV29" s="653"/>
      <c r="CW29" s="653"/>
      <c r="CX29" s="653"/>
      <c r="CY29" s="654"/>
      <c r="CZ29" s="628">
        <v>8.6999999999999993</v>
      </c>
      <c r="DA29" s="655"/>
      <c r="DB29" s="655"/>
      <c r="DC29" s="658"/>
      <c r="DD29" s="632">
        <v>1617503</v>
      </c>
      <c r="DE29" s="653"/>
      <c r="DF29" s="653"/>
      <c r="DG29" s="653"/>
      <c r="DH29" s="653"/>
      <c r="DI29" s="653"/>
      <c r="DJ29" s="653"/>
      <c r="DK29" s="654"/>
      <c r="DL29" s="632">
        <v>1215295</v>
      </c>
      <c r="DM29" s="653"/>
      <c r="DN29" s="653"/>
      <c r="DO29" s="653"/>
      <c r="DP29" s="653"/>
      <c r="DQ29" s="653"/>
      <c r="DR29" s="653"/>
      <c r="DS29" s="653"/>
      <c r="DT29" s="653"/>
      <c r="DU29" s="653"/>
      <c r="DV29" s="654"/>
      <c r="DW29" s="628">
        <v>17.899999999999999</v>
      </c>
      <c r="DX29" s="655"/>
      <c r="DY29" s="655"/>
      <c r="DZ29" s="655"/>
      <c r="EA29" s="655"/>
      <c r="EB29" s="655"/>
      <c r="EC29" s="656"/>
    </row>
    <row r="30" spans="2:133" ht="11.25" customHeight="1" x14ac:dyDescent="0.2">
      <c r="B30" s="620" t="s">
        <v>308</v>
      </c>
      <c r="C30" s="621"/>
      <c r="D30" s="621"/>
      <c r="E30" s="621"/>
      <c r="F30" s="621"/>
      <c r="G30" s="621"/>
      <c r="H30" s="621"/>
      <c r="I30" s="621"/>
      <c r="J30" s="621"/>
      <c r="K30" s="621"/>
      <c r="L30" s="621"/>
      <c r="M30" s="621"/>
      <c r="N30" s="621"/>
      <c r="O30" s="621"/>
      <c r="P30" s="621"/>
      <c r="Q30" s="622"/>
      <c r="R30" s="623">
        <v>4025873</v>
      </c>
      <c r="S30" s="624"/>
      <c r="T30" s="624"/>
      <c r="U30" s="624"/>
      <c r="V30" s="624"/>
      <c r="W30" s="624"/>
      <c r="X30" s="624"/>
      <c r="Y30" s="625"/>
      <c r="Z30" s="626">
        <v>20</v>
      </c>
      <c r="AA30" s="626"/>
      <c r="AB30" s="626"/>
      <c r="AC30" s="626"/>
      <c r="AD30" s="627" t="s">
        <v>242</v>
      </c>
      <c r="AE30" s="627"/>
      <c r="AF30" s="627"/>
      <c r="AG30" s="627"/>
      <c r="AH30" s="627"/>
      <c r="AI30" s="627"/>
      <c r="AJ30" s="627"/>
      <c r="AK30" s="627"/>
      <c r="AL30" s="628" t="s">
        <v>236</v>
      </c>
      <c r="AM30" s="629"/>
      <c r="AN30" s="629"/>
      <c r="AO30" s="630"/>
      <c r="AP30" s="605" t="s">
        <v>224</v>
      </c>
      <c r="AQ30" s="606"/>
      <c r="AR30" s="606"/>
      <c r="AS30" s="606"/>
      <c r="AT30" s="606"/>
      <c r="AU30" s="606"/>
      <c r="AV30" s="606"/>
      <c r="AW30" s="606"/>
      <c r="AX30" s="606"/>
      <c r="AY30" s="606"/>
      <c r="AZ30" s="606"/>
      <c r="BA30" s="606"/>
      <c r="BB30" s="606"/>
      <c r="BC30" s="606"/>
      <c r="BD30" s="606"/>
      <c r="BE30" s="606"/>
      <c r="BF30" s="607"/>
      <c r="BG30" s="605" t="s">
        <v>309</v>
      </c>
      <c r="BH30" s="659"/>
      <c r="BI30" s="659"/>
      <c r="BJ30" s="659"/>
      <c r="BK30" s="659"/>
      <c r="BL30" s="659"/>
      <c r="BM30" s="659"/>
      <c r="BN30" s="659"/>
      <c r="BO30" s="659"/>
      <c r="BP30" s="659"/>
      <c r="BQ30" s="660"/>
      <c r="BR30" s="605" t="s">
        <v>310</v>
      </c>
      <c r="BS30" s="659"/>
      <c r="BT30" s="659"/>
      <c r="BU30" s="659"/>
      <c r="BV30" s="659"/>
      <c r="BW30" s="659"/>
      <c r="BX30" s="659"/>
      <c r="BY30" s="659"/>
      <c r="BZ30" s="659"/>
      <c r="CA30" s="659"/>
      <c r="CB30" s="660"/>
      <c r="CD30" s="663"/>
      <c r="CE30" s="664"/>
      <c r="CF30" s="620" t="s">
        <v>311</v>
      </c>
      <c r="CG30" s="621"/>
      <c r="CH30" s="621"/>
      <c r="CI30" s="621"/>
      <c r="CJ30" s="621"/>
      <c r="CK30" s="621"/>
      <c r="CL30" s="621"/>
      <c r="CM30" s="621"/>
      <c r="CN30" s="621"/>
      <c r="CO30" s="621"/>
      <c r="CP30" s="621"/>
      <c r="CQ30" s="622"/>
      <c r="CR30" s="623">
        <v>1617619</v>
      </c>
      <c r="CS30" s="624"/>
      <c r="CT30" s="624"/>
      <c r="CU30" s="624"/>
      <c r="CV30" s="624"/>
      <c r="CW30" s="624"/>
      <c r="CX30" s="624"/>
      <c r="CY30" s="625"/>
      <c r="CZ30" s="628">
        <v>8.5</v>
      </c>
      <c r="DA30" s="655"/>
      <c r="DB30" s="655"/>
      <c r="DC30" s="658"/>
      <c r="DD30" s="632">
        <v>1584269</v>
      </c>
      <c r="DE30" s="624"/>
      <c r="DF30" s="624"/>
      <c r="DG30" s="624"/>
      <c r="DH30" s="624"/>
      <c r="DI30" s="624"/>
      <c r="DJ30" s="624"/>
      <c r="DK30" s="625"/>
      <c r="DL30" s="632">
        <v>1182159</v>
      </c>
      <c r="DM30" s="624"/>
      <c r="DN30" s="624"/>
      <c r="DO30" s="624"/>
      <c r="DP30" s="624"/>
      <c r="DQ30" s="624"/>
      <c r="DR30" s="624"/>
      <c r="DS30" s="624"/>
      <c r="DT30" s="624"/>
      <c r="DU30" s="624"/>
      <c r="DV30" s="625"/>
      <c r="DW30" s="628">
        <v>17.399999999999999</v>
      </c>
      <c r="DX30" s="655"/>
      <c r="DY30" s="655"/>
      <c r="DZ30" s="655"/>
      <c r="EA30" s="655"/>
      <c r="EB30" s="655"/>
      <c r="EC30" s="656"/>
    </row>
    <row r="31" spans="2:133" ht="11.25" customHeight="1" x14ac:dyDescent="0.2">
      <c r="B31" s="636" t="s">
        <v>312</v>
      </c>
      <c r="C31" s="637"/>
      <c r="D31" s="637"/>
      <c r="E31" s="637"/>
      <c r="F31" s="637"/>
      <c r="G31" s="637"/>
      <c r="H31" s="637"/>
      <c r="I31" s="637"/>
      <c r="J31" s="637"/>
      <c r="K31" s="637"/>
      <c r="L31" s="637"/>
      <c r="M31" s="637"/>
      <c r="N31" s="637"/>
      <c r="O31" s="637"/>
      <c r="P31" s="637"/>
      <c r="Q31" s="638"/>
      <c r="R31" s="623" t="s">
        <v>236</v>
      </c>
      <c r="S31" s="624"/>
      <c r="T31" s="624"/>
      <c r="U31" s="624"/>
      <c r="V31" s="624"/>
      <c r="W31" s="624"/>
      <c r="X31" s="624"/>
      <c r="Y31" s="625"/>
      <c r="Z31" s="626" t="s">
        <v>236</v>
      </c>
      <c r="AA31" s="626"/>
      <c r="AB31" s="626"/>
      <c r="AC31" s="626"/>
      <c r="AD31" s="627" t="s">
        <v>236</v>
      </c>
      <c r="AE31" s="627"/>
      <c r="AF31" s="627"/>
      <c r="AG31" s="627"/>
      <c r="AH31" s="627"/>
      <c r="AI31" s="627"/>
      <c r="AJ31" s="627"/>
      <c r="AK31" s="627"/>
      <c r="AL31" s="628" t="s">
        <v>236</v>
      </c>
      <c r="AM31" s="629"/>
      <c r="AN31" s="629"/>
      <c r="AO31" s="630"/>
      <c r="AP31" s="671" t="s">
        <v>313</v>
      </c>
      <c r="AQ31" s="672"/>
      <c r="AR31" s="672"/>
      <c r="AS31" s="672"/>
      <c r="AT31" s="677" t="s">
        <v>314</v>
      </c>
      <c r="AU31" s="214"/>
      <c r="AV31" s="214"/>
      <c r="AW31" s="214"/>
      <c r="AX31" s="609" t="s">
        <v>190</v>
      </c>
      <c r="AY31" s="610"/>
      <c r="AZ31" s="610"/>
      <c r="BA31" s="610"/>
      <c r="BB31" s="610"/>
      <c r="BC31" s="610"/>
      <c r="BD31" s="610"/>
      <c r="BE31" s="610"/>
      <c r="BF31" s="611"/>
      <c r="BG31" s="670">
        <v>99.7</v>
      </c>
      <c r="BH31" s="667"/>
      <c r="BI31" s="667"/>
      <c r="BJ31" s="667"/>
      <c r="BK31" s="667"/>
      <c r="BL31" s="667"/>
      <c r="BM31" s="618">
        <v>97.9</v>
      </c>
      <c r="BN31" s="667"/>
      <c r="BO31" s="667"/>
      <c r="BP31" s="667"/>
      <c r="BQ31" s="668"/>
      <c r="BR31" s="670">
        <v>99.6</v>
      </c>
      <c r="BS31" s="667"/>
      <c r="BT31" s="667"/>
      <c r="BU31" s="667"/>
      <c r="BV31" s="667"/>
      <c r="BW31" s="667"/>
      <c r="BX31" s="618">
        <v>97.6</v>
      </c>
      <c r="BY31" s="667"/>
      <c r="BZ31" s="667"/>
      <c r="CA31" s="667"/>
      <c r="CB31" s="668"/>
      <c r="CD31" s="663"/>
      <c r="CE31" s="664"/>
      <c r="CF31" s="620" t="s">
        <v>315</v>
      </c>
      <c r="CG31" s="621"/>
      <c r="CH31" s="621"/>
      <c r="CI31" s="621"/>
      <c r="CJ31" s="621"/>
      <c r="CK31" s="621"/>
      <c r="CL31" s="621"/>
      <c r="CM31" s="621"/>
      <c r="CN31" s="621"/>
      <c r="CO31" s="621"/>
      <c r="CP31" s="621"/>
      <c r="CQ31" s="622"/>
      <c r="CR31" s="623">
        <v>33234</v>
      </c>
      <c r="CS31" s="653"/>
      <c r="CT31" s="653"/>
      <c r="CU31" s="653"/>
      <c r="CV31" s="653"/>
      <c r="CW31" s="653"/>
      <c r="CX31" s="653"/>
      <c r="CY31" s="654"/>
      <c r="CZ31" s="628">
        <v>0.2</v>
      </c>
      <c r="DA31" s="655"/>
      <c r="DB31" s="655"/>
      <c r="DC31" s="658"/>
      <c r="DD31" s="632">
        <v>33234</v>
      </c>
      <c r="DE31" s="653"/>
      <c r="DF31" s="653"/>
      <c r="DG31" s="653"/>
      <c r="DH31" s="653"/>
      <c r="DI31" s="653"/>
      <c r="DJ31" s="653"/>
      <c r="DK31" s="654"/>
      <c r="DL31" s="632">
        <v>33136</v>
      </c>
      <c r="DM31" s="653"/>
      <c r="DN31" s="653"/>
      <c r="DO31" s="653"/>
      <c r="DP31" s="653"/>
      <c r="DQ31" s="653"/>
      <c r="DR31" s="653"/>
      <c r="DS31" s="653"/>
      <c r="DT31" s="653"/>
      <c r="DU31" s="653"/>
      <c r="DV31" s="654"/>
      <c r="DW31" s="628">
        <v>0.5</v>
      </c>
      <c r="DX31" s="655"/>
      <c r="DY31" s="655"/>
      <c r="DZ31" s="655"/>
      <c r="EA31" s="655"/>
      <c r="EB31" s="655"/>
      <c r="EC31" s="656"/>
    </row>
    <row r="32" spans="2:133" ht="11.25" customHeight="1" x14ac:dyDescent="0.2">
      <c r="B32" s="620" t="s">
        <v>316</v>
      </c>
      <c r="C32" s="621"/>
      <c r="D32" s="621"/>
      <c r="E32" s="621"/>
      <c r="F32" s="621"/>
      <c r="G32" s="621"/>
      <c r="H32" s="621"/>
      <c r="I32" s="621"/>
      <c r="J32" s="621"/>
      <c r="K32" s="621"/>
      <c r="L32" s="621"/>
      <c r="M32" s="621"/>
      <c r="N32" s="621"/>
      <c r="O32" s="621"/>
      <c r="P32" s="621"/>
      <c r="Q32" s="622"/>
      <c r="R32" s="623">
        <v>1156682</v>
      </c>
      <c r="S32" s="624"/>
      <c r="T32" s="624"/>
      <c r="U32" s="624"/>
      <c r="V32" s="624"/>
      <c r="W32" s="624"/>
      <c r="X32" s="624"/>
      <c r="Y32" s="625"/>
      <c r="Z32" s="626">
        <v>5.8</v>
      </c>
      <c r="AA32" s="626"/>
      <c r="AB32" s="626"/>
      <c r="AC32" s="626"/>
      <c r="AD32" s="627" t="s">
        <v>236</v>
      </c>
      <c r="AE32" s="627"/>
      <c r="AF32" s="627"/>
      <c r="AG32" s="627"/>
      <c r="AH32" s="627"/>
      <c r="AI32" s="627"/>
      <c r="AJ32" s="627"/>
      <c r="AK32" s="627"/>
      <c r="AL32" s="628" t="s">
        <v>236</v>
      </c>
      <c r="AM32" s="629"/>
      <c r="AN32" s="629"/>
      <c r="AO32" s="630"/>
      <c r="AP32" s="673"/>
      <c r="AQ32" s="674"/>
      <c r="AR32" s="674"/>
      <c r="AS32" s="674"/>
      <c r="AT32" s="678"/>
      <c r="AU32" s="210" t="s">
        <v>317</v>
      </c>
      <c r="AX32" s="620" t="s">
        <v>318</v>
      </c>
      <c r="AY32" s="621"/>
      <c r="AZ32" s="621"/>
      <c r="BA32" s="621"/>
      <c r="BB32" s="621"/>
      <c r="BC32" s="621"/>
      <c r="BD32" s="621"/>
      <c r="BE32" s="621"/>
      <c r="BF32" s="622"/>
      <c r="BG32" s="680">
        <v>99.6</v>
      </c>
      <c r="BH32" s="653"/>
      <c r="BI32" s="653"/>
      <c r="BJ32" s="653"/>
      <c r="BK32" s="653"/>
      <c r="BL32" s="653"/>
      <c r="BM32" s="629">
        <v>98.6</v>
      </c>
      <c r="BN32" s="653"/>
      <c r="BO32" s="653"/>
      <c r="BP32" s="653"/>
      <c r="BQ32" s="669"/>
      <c r="BR32" s="680">
        <v>99.5</v>
      </c>
      <c r="BS32" s="653"/>
      <c r="BT32" s="653"/>
      <c r="BU32" s="653"/>
      <c r="BV32" s="653"/>
      <c r="BW32" s="653"/>
      <c r="BX32" s="629">
        <v>98.3</v>
      </c>
      <c r="BY32" s="653"/>
      <c r="BZ32" s="653"/>
      <c r="CA32" s="653"/>
      <c r="CB32" s="669"/>
      <c r="CD32" s="665"/>
      <c r="CE32" s="666"/>
      <c r="CF32" s="620" t="s">
        <v>319</v>
      </c>
      <c r="CG32" s="621"/>
      <c r="CH32" s="621"/>
      <c r="CI32" s="621"/>
      <c r="CJ32" s="621"/>
      <c r="CK32" s="621"/>
      <c r="CL32" s="621"/>
      <c r="CM32" s="621"/>
      <c r="CN32" s="621"/>
      <c r="CO32" s="621"/>
      <c r="CP32" s="621"/>
      <c r="CQ32" s="622"/>
      <c r="CR32" s="623" t="s">
        <v>236</v>
      </c>
      <c r="CS32" s="624"/>
      <c r="CT32" s="624"/>
      <c r="CU32" s="624"/>
      <c r="CV32" s="624"/>
      <c r="CW32" s="624"/>
      <c r="CX32" s="624"/>
      <c r="CY32" s="625"/>
      <c r="CZ32" s="628" t="s">
        <v>242</v>
      </c>
      <c r="DA32" s="655"/>
      <c r="DB32" s="655"/>
      <c r="DC32" s="658"/>
      <c r="DD32" s="632" t="s">
        <v>242</v>
      </c>
      <c r="DE32" s="624"/>
      <c r="DF32" s="624"/>
      <c r="DG32" s="624"/>
      <c r="DH32" s="624"/>
      <c r="DI32" s="624"/>
      <c r="DJ32" s="624"/>
      <c r="DK32" s="625"/>
      <c r="DL32" s="632" t="s">
        <v>242</v>
      </c>
      <c r="DM32" s="624"/>
      <c r="DN32" s="624"/>
      <c r="DO32" s="624"/>
      <c r="DP32" s="624"/>
      <c r="DQ32" s="624"/>
      <c r="DR32" s="624"/>
      <c r="DS32" s="624"/>
      <c r="DT32" s="624"/>
      <c r="DU32" s="624"/>
      <c r="DV32" s="625"/>
      <c r="DW32" s="628" t="s">
        <v>236</v>
      </c>
      <c r="DX32" s="655"/>
      <c r="DY32" s="655"/>
      <c r="DZ32" s="655"/>
      <c r="EA32" s="655"/>
      <c r="EB32" s="655"/>
      <c r="EC32" s="656"/>
    </row>
    <row r="33" spans="2:133" ht="11.25" customHeight="1" x14ac:dyDescent="0.2">
      <c r="B33" s="620" t="s">
        <v>320</v>
      </c>
      <c r="C33" s="621"/>
      <c r="D33" s="621"/>
      <c r="E33" s="621"/>
      <c r="F33" s="621"/>
      <c r="G33" s="621"/>
      <c r="H33" s="621"/>
      <c r="I33" s="621"/>
      <c r="J33" s="621"/>
      <c r="K33" s="621"/>
      <c r="L33" s="621"/>
      <c r="M33" s="621"/>
      <c r="N33" s="621"/>
      <c r="O33" s="621"/>
      <c r="P33" s="621"/>
      <c r="Q33" s="622"/>
      <c r="R33" s="623">
        <v>35937</v>
      </c>
      <c r="S33" s="624"/>
      <c r="T33" s="624"/>
      <c r="U33" s="624"/>
      <c r="V33" s="624"/>
      <c r="W33" s="624"/>
      <c r="X33" s="624"/>
      <c r="Y33" s="625"/>
      <c r="Z33" s="626">
        <v>0.2</v>
      </c>
      <c r="AA33" s="626"/>
      <c r="AB33" s="626"/>
      <c r="AC33" s="626"/>
      <c r="AD33" s="627">
        <v>13079</v>
      </c>
      <c r="AE33" s="627"/>
      <c r="AF33" s="627"/>
      <c r="AG33" s="627"/>
      <c r="AH33" s="627"/>
      <c r="AI33" s="627"/>
      <c r="AJ33" s="627"/>
      <c r="AK33" s="627"/>
      <c r="AL33" s="628">
        <v>0.2</v>
      </c>
      <c r="AM33" s="629"/>
      <c r="AN33" s="629"/>
      <c r="AO33" s="630"/>
      <c r="AP33" s="675"/>
      <c r="AQ33" s="676"/>
      <c r="AR33" s="676"/>
      <c r="AS33" s="676"/>
      <c r="AT33" s="679"/>
      <c r="AU33" s="215"/>
      <c r="AV33" s="215"/>
      <c r="AW33" s="215"/>
      <c r="AX33" s="644" t="s">
        <v>321</v>
      </c>
      <c r="AY33" s="645"/>
      <c r="AZ33" s="645"/>
      <c r="BA33" s="645"/>
      <c r="BB33" s="645"/>
      <c r="BC33" s="645"/>
      <c r="BD33" s="645"/>
      <c r="BE33" s="645"/>
      <c r="BF33" s="646"/>
      <c r="BG33" s="681">
        <v>99.6</v>
      </c>
      <c r="BH33" s="682"/>
      <c r="BI33" s="682"/>
      <c r="BJ33" s="682"/>
      <c r="BK33" s="682"/>
      <c r="BL33" s="682"/>
      <c r="BM33" s="683">
        <v>97.1</v>
      </c>
      <c r="BN33" s="682"/>
      <c r="BO33" s="682"/>
      <c r="BP33" s="682"/>
      <c r="BQ33" s="684"/>
      <c r="BR33" s="681">
        <v>99.5</v>
      </c>
      <c r="BS33" s="682"/>
      <c r="BT33" s="682"/>
      <c r="BU33" s="682"/>
      <c r="BV33" s="682"/>
      <c r="BW33" s="682"/>
      <c r="BX33" s="683">
        <v>96.7</v>
      </c>
      <c r="BY33" s="682"/>
      <c r="BZ33" s="682"/>
      <c r="CA33" s="682"/>
      <c r="CB33" s="684"/>
      <c r="CD33" s="620" t="s">
        <v>322</v>
      </c>
      <c r="CE33" s="621"/>
      <c r="CF33" s="621"/>
      <c r="CG33" s="621"/>
      <c r="CH33" s="621"/>
      <c r="CI33" s="621"/>
      <c r="CJ33" s="621"/>
      <c r="CK33" s="621"/>
      <c r="CL33" s="621"/>
      <c r="CM33" s="621"/>
      <c r="CN33" s="621"/>
      <c r="CO33" s="621"/>
      <c r="CP33" s="621"/>
      <c r="CQ33" s="622"/>
      <c r="CR33" s="623">
        <v>6688112</v>
      </c>
      <c r="CS33" s="653"/>
      <c r="CT33" s="653"/>
      <c r="CU33" s="653"/>
      <c r="CV33" s="653"/>
      <c r="CW33" s="653"/>
      <c r="CX33" s="653"/>
      <c r="CY33" s="654"/>
      <c r="CZ33" s="628">
        <v>35.200000000000003</v>
      </c>
      <c r="DA33" s="655"/>
      <c r="DB33" s="655"/>
      <c r="DC33" s="658"/>
      <c r="DD33" s="632">
        <v>3603329</v>
      </c>
      <c r="DE33" s="653"/>
      <c r="DF33" s="653"/>
      <c r="DG33" s="653"/>
      <c r="DH33" s="653"/>
      <c r="DI33" s="653"/>
      <c r="DJ33" s="653"/>
      <c r="DK33" s="654"/>
      <c r="DL33" s="632">
        <v>2173495</v>
      </c>
      <c r="DM33" s="653"/>
      <c r="DN33" s="653"/>
      <c r="DO33" s="653"/>
      <c r="DP33" s="653"/>
      <c r="DQ33" s="653"/>
      <c r="DR33" s="653"/>
      <c r="DS33" s="653"/>
      <c r="DT33" s="653"/>
      <c r="DU33" s="653"/>
      <c r="DV33" s="654"/>
      <c r="DW33" s="628">
        <v>32</v>
      </c>
      <c r="DX33" s="655"/>
      <c r="DY33" s="655"/>
      <c r="DZ33" s="655"/>
      <c r="EA33" s="655"/>
      <c r="EB33" s="655"/>
      <c r="EC33" s="656"/>
    </row>
    <row r="34" spans="2:133" ht="11.25" customHeight="1" x14ac:dyDescent="0.2">
      <c r="B34" s="620" t="s">
        <v>323</v>
      </c>
      <c r="C34" s="621"/>
      <c r="D34" s="621"/>
      <c r="E34" s="621"/>
      <c r="F34" s="621"/>
      <c r="G34" s="621"/>
      <c r="H34" s="621"/>
      <c r="I34" s="621"/>
      <c r="J34" s="621"/>
      <c r="K34" s="621"/>
      <c r="L34" s="621"/>
      <c r="M34" s="621"/>
      <c r="N34" s="621"/>
      <c r="O34" s="621"/>
      <c r="P34" s="621"/>
      <c r="Q34" s="622"/>
      <c r="R34" s="623">
        <v>230198</v>
      </c>
      <c r="S34" s="624"/>
      <c r="T34" s="624"/>
      <c r="U34" s="624"/>
      <c r="V34" s="624"/>
      <c r="W34" s="624"/>
      <c r="X34" s="624"/>
      <c r="Y34" s="625"/>
      <c r="Z34" s="626">
        <v>1.1000000000000001</v>
      </c>
      <c r="AA34" s="626"/>
      <c r="AB34" s="626"/>
      <c r="AC34" s="626"/>
      <c r="AD34" s="627" t="s">
        <v>242</v>
      </c>
      <c r="AE34" s="627"/>
      <c r="AF34" s="627"/>
      <c r="AG34" s="627"/>
      <c r="AH34" s="627"/>
      <c r="AI34" s="627"/>
      <c r="AJ34" s="627"/>
      <c r="AK34" s="627"/>
      <c r="AL34" s="628" t="s">
        <v>236</v>
      </c>
      <c r="AM34" s="629"/>
      <c r="AN34" s="629"/>
      <c r="AO34" s="630"/>
      <c r="AP34" s="216"/>
      <c r="AQ34" s="217"/>
      <c r="AS34" s="214"/>
      <c r="AT34" s="214"/>
      <c r="AU34" s="214"/>
      <c r="AV34" s="214"/>
      <c r="AW34" s="214"/>
      <c r="AX34" s="214"/>
      <c r="AY34" s="214"/>
      <c r="AZ34" s="214"/>
      <c r="BA34" s="214"/>
      <c r="BB34" s="214"/>
      <c r="BC34" s="214"/>
      <c r="BD34" s="214"/>
      <c r="BE34" s="214"/>
      <c r="BF34" s="214"/>
      <c r="BG34" s="217"/>
      <c r="BH34" s="217"/>
      <c r="BI34" s="217"/>
      <c r="BJ34" s="217"/>
      <c r="BK34" s="217"/>
      <c r="BL34" s="217"/>
      <c r="BM34" s="217"/>
      <c r="BN34" s="217"/>
      <c r="BO34" s="217"/>
      <c r="BP34" s="217"/>
      <c r="BQ34" s="217"/>
      <c r="BR34" s="217"/>
      <c r="BS34" s="217"/>
      <c r="BT34" s="217"/>
      <c r="BU34" s="217"/>
      <c r="BV34" s="217"/>
      <c r="BW34" s="217"/>
      <c r="BX34" s="217"/>
      <c r="BY34" s="217"/>
      <c r="BZ34" s="217"/>
      <c r="CA34" s="217"/>
      <c r="CB34" s="217"/>
      <c r="CD34" s="620" t="s">
        <v>324</v>
      </c>
      <c r="CE34" s="621"/>
      <c r="CF34" s="621"/>
      <c r="CG34" s="621"/>
      <c r="CH34" s="621"/>
      <c r="CI34" s="621"/>
      <c r="CJ34" s="621"/>
      <c r="CK34" s="621"/>
      <c r="CL34" s="621"/>
      <c r="CM34" s="621"/>
      <c r="CN34" s="621"/>
      <c r="CO34" s="621"/>
      <c r="CP34" s="621"/>
      <c r="CQ34" s="622"/>
      <c r="CR34" s="623">
        <v>1598194</v>
      </c>
      <c r="CS34" s="624"/>
      <c r="CT34" s="624"/>
      <c r="CU34" s="624"/>
      <c r="CV34" s="624"/>
      <c r="CW34" s="624"/>
      <c r="CX34" s="624"/>
      <c r="CY34" s="625"/>
      <c r="CZ34" s="628">
        <v>8.4</v>
      </c>
      <c r="DA34" s="655"/>
      <c r="DB34" s="655"/>
      <c r="DC34" s="658"/>
      <c r="DD34" s="632">
        <v>1036096</v>
      </c>
      <c r="DE34" s="624"/>
      <c r="DF34" s="624"/>
      <c r="DG34" s="624"/>
      <c r="DH34" s="624"/>
      <c r="DI34" s="624"/>
      <c r="DJ34" s="624"/>
      <c r="DK34" s="625"/>
      <c r="DL34" s="632">
        <v>812859</v>
      </c>
      <c r="DM34" s="624"/>
      <c r="DN34" s="624"/>
      <c r="DO34" s="624"/>
      <c r="DP34" s="624"/>
      <c r="DQ34" s="624"/>
      <c r="DR34" s="624"/>
      <c r="DS34" s="624"/>
      <c r="DT34" s="624"/>
      <c r="DU34" s="624"/>
      <c r="DV34" s="625"/>
      <c r="DW34" s="628">
        <v>12</v>
      </c>
      <c r="DX34" s="655"/>
      <c r="DY34" s="655"/>
      <c r="DZ34" s="655"/>
      <c r="EA34" s="655"/>
      <c r="EB34" s="655"/>
      <c r="EC34" s="656"/>
    </row>
    <row r="35" spans="2:133" ht="11.25" customHeight="1" x14ac:dyDescent="0.2">
      <c r="B35" s="620" t="s">
        <v>325</v>
      </c>
      <c r="C35" s="621"/>
      <c r="D35" s="621"/>
      <c r="E35" s="621"/>
      <c r="F35" s="621"/>
      <c r="G35" s="621"/>
      <c r="H35" s="621"/>
      <c r="I35" s="621"/>
      <c r="J35" s="621"/>
      <c r="K35" s="621"/>
      <c r="L35" s="621"/>
      <c r="M35" s="621"/>
      <c r="N35" s="621"/>
      <c r="O35" s="621"/>
      <c r="P35" s="621"/>
      <c r="Q35" s="622"/>
      <c r="R35" s="623">
        <v>1156958</v>
      </c>
      <c r="S35" s="624"/>
      <c r="T35" s="624"/>
      <c r="U35" s="624"/>
      <c r="V35" s="624"/>
      <c r="W35" s="624"/>
      <c r="X35" s="624"/>
      <c r="Y35" s="625"/>
      <c r="Z35" s="626">
        <v>5.8</v>
      </c>
      <c r="AA35" s="626"/>
      <c r="AB35" s="626"/>
      <c r="AC35" s="626"/>
      <c r="AD35" s="627" t="s">
        <v>236</v>
      </c>
      <c r="AE35" s="627"/>
      <c r="AF35" s="627"/>
      <c r="AG35" s="627"/>
      <c r="AH35" s="627"/>
      <c r="AI35" s="627"/>
      <c r="AJ35" s="627"/>
      <c r="AK35" s="627"/>
      <c r="AL35" s="628" t="s">
        <v>242</v>
      </c>
      <c r="AM35" s="629"/>
      <c r="AN35" s="629"/>
      <c r="AO35" s="630"/>
      <c r="AP35" s="218"/>
      <c r="AQ35" s="605" t="s">
        <v>326</v>
      </c>
      <c r="AR35" s="606"/>
      <c r="AS35" s="606"/>
      <c r="AT35" s="606"/>
      <c r="AU35" s="606"/>
      <c r="AV35" s="606"/>
      <c r="AW35" s="606"/>
      <c r="AX35" s="606"/>
      <c r="AY35" s="606"/>
      <c r="AZ35" s="606"/>
      <c r="BA35" s="606"/>
      <c r="BB35" s="606"/>
      <c r="BC35" s="606"/>
      <c r="BD35" s="606"/>
      <c r="BE35" s="606"/>
      <c r="BF35" s="607"/>
      <c r="BG35" s="605" t="s">
        <v>327</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328</v>
      </c>
      <c r="CE35" s="621"/>
      <c r="CF35" s="621"/>
      <c r="CG35" s="621"/>
      <c r="CH35" s="621"/>
      <c r="CI35" s="621"/>
      <c r="CJ35" s="621"/>
      <c r="CK35" s="621"/>
      <c r="CL35" s="621"/>
      <c r="CM35" s="621"/>
      <c r="CN35" s="621"/>
      <c r="CO35" s="621"/>
      <c r="CP35" s="621"/>
      <c r="CQ35" s="622"/>
      <c r="CR35" s="623">
        <v>96719</v>
      </c>
      <c r="CS35" s="653"/>
      <c r="CT35" s="653"/>
      <c r="CU35" s="653"/>
      <c r="CV35" s="653"/>
      <c r="CW35" s="653"/>
      <c r="CX35" s="653"/>
      <c r="CY35" s="654"/>
      <c r="CZ35" s="628">
        <v>0.5</v>
      </c>
      <c r="DA35" s="655"/>
      <c r="DB35" s="655"/>
      <c r="DC35" s="658"/>
      <c r="DD35" s="632">
        <v>80098</v>
      </c>
      <c r="DE35" s="653"/>
      <c r="DF35" s="653"/>
      <c r="DG35" s="653"/>
      <c r="DH35" s="653"/>
      <c r="DI35" s="653"/>
      <c r="DJ35" s="653"/>
      <c r="DK35" s="654"/>
      <c r="DL35" s="632">
        <v>35662</v>
      </c>
      <c r="DM35" s="653"/>
      <c r="DN35" s="653"/>
      <c r="DO35" s="653"/>
      <c r="DP35" s="653"/>
      <c r="DQ35" s="653"/>
      <c r="DR35" s="653"/>
      <c r="DS35" s="653"/>
      <c r="DT35" s="653"/>
      <c r="DU35" s="653"/>
      <c r="DV35" s="654"/>
      <c r="DW35" s="628">
        <v>0.5</v>
      </c>
      <c r="DX35" s="655"/>
      <c r="DY35" s="655"/>
      <c r="DZ35" s="655"/>
      <c r="EA35" s="655"/>
      <c r="EB35" s="655"/>
      <c r="EC35" s="656"/>
    </row>
    <row r="36" spans="2:133" ht="11.25" customHeight="1" x14ac:dyDescent="0.2">
      <c r="B36" s="620" t="s">
        <v>329</v>
      </c>
      <c r="C36" s="621"/>
      <c r="D36" s="621"/>
      <c r="E36" s="621"/>
      <c r="F36" s="621"/>
      <c r="G36" s="621"/>
      <c r="H36" s="621"/>
      <c r="I36" s="621"/>
      <c r="J36" s="621"/>
      <c r="K36" s="621"/>
      <c r="L36" s="621"/>
      <c r="M36" s="621"/>
      <c r="N36" s="621"/>
      <c r="O36" s="621"/>
      <c r="P36" s="621"/>
      <c r="Q36" s="622"/>
      <c r="R36" s="623">
        <v>911777</v>
      </c>
      <c r="S36" s="624"/>
      <c r="T36" s="624"/>
      <c r="U36" s="624"/>
      <c r="V36" s="624"/>
      <c r="W36" s="624"/>
      <c r="X36" s="624"/>
      <c r="Y36" s="625"/>
      <c r="Z36" s="626">
        <v>4.5</v>
      </c>
      <c r="AA36" s="626"/>
      <c r="AB36" s="626"/>
      <c r="AC36" s="626"/>
      <c r="AD36" s="627" t="s">
        <v>236</v>
      </c>
      <c r="AE36" s="627"/>
      <c r="AF36" s="627"/>
      <c r="AG36" s="627"/>
      <c r="AH36" s="627"/>
      <c r="AI36" s="627"/>
      <c r="AJ36" s="627"/>
      <c r="AK36" s="627"/>
      <c r="AL36" s="628" t="s">
        <v>236</v>
      </c>
      <c r="AM36" s="629"/>
      <c r="AN36" s="629"/>
      <c r="AO36" s="630"/>
      <c r="AP36" s="218"/>
      <c r="AQ36" s="685" t="s">
        <v>330</v>
      </c>
      <c r="AR36" s="686"/>
      <c r="AS36" s="686"/>
      <c r="AT36" s="686"/>
      <c r="AU36" s="686"/>
      <c r="AV36" s="686"/>
      <c r="AW36" s="686"/>
      <c r="AX36" s="686"/>
      <c r="AY36" s="687"/>
      <c r="AZ36" s="612">
        <v>1413830</v>
      </c>
      <c r="BA36" s="613"/>
      <c r="BB36" s="613"/>
      <c r="BC36" s="613"/>
      <c r="BD36" s="613"/>
      <c r="BE36" s="613"/>
      <c r="BF36" s="688"/>
      <c r="BG36" s="609" t="s">
        <v>331</v>
      </c>
      <c r="BH36" s="610"/>
      <c r="BI36" s="610"/>
      <c r="BJ36" s="610"/>
      <c r="BK36" s="610"/>
      <c r="BL36" s="610"/>
      <c r="BM36" s="610"/>
      <c r="BN36" s="610"/>
      <c r="BO36" s="610"/>
      <c r="BP36" s="610"/>
      <c r="BQ36" s="610"/>
      <c r="BR36" s="610"/>
      <c r="BS36" s="610"/>
      <c r="BT36" s="610"/>
      <c r="BU36" s="611"/>
      <c r="BV36" s="612">
        <v>560</v>
      </c>
      <c r="BW36" s="613"/>
      <c r="BX36" s="613"/>
      <c r="BY36" s="613"/>
      <c r="BZ36" s="613"/>
      <c r="CA36" s="613"/>
      <c r="CB36" s="688"/>
      <c r="CD36" s="620" t="s">
        <v>332</v>
      </c>
      <c r="CE36" s="621"/>
      <c r="CF36" s="621"/>
      <c r="CG36" s="621"/>
      <c r="CH36" s="621"/>
      <c r="CI36" s="621"/>
      <c r="CJ36" s="621"/>
      <c r="CK36" s="621"/>
      <c r="CL36" s="621"/>
      <c r="CM36" s="621"/>
      <c r="CN36" s="621"/>
      <c r="CO36" s="621"/>
      <c r="CP36" s="621"/>
      <c r="CQ36" s="622"/>
      <c r="CR36" s="623">
        <v>1895540</v>
      </c>
      <c r="CS36" s="624"/>
      <c r="CT36" s="624"/>
      <c r="CU36" s="624"/>
      <c r="CV36" s="624"/>
      <c r="CW36" s="624"/>
      <c r="CX36" s="624"/>
      <c r="CY36" s="625"/>
      <c r="CZ36" s="628">
        <v>10</v>
      </c>
      <c r="DA36" s="655"/>
      <c r="DB36" s="655"/>
      <c r="DC36" s="658"/>
      <c r="DD36" s="632">
        <v>1044114</v>
      </c>
      <c r="DE36" s="624"/>
      <c r="DF36" s="624"/>
      <c r="DG36" s="624"/>
      <c r="DH36" s="624"/>
      <c r="DI36" s="624"/>
      <c r="DJ36" s="624"/>
      <c r="DK36" s="625"/>
      <c r="DL36" s="632">
        <v>508060</v>
      </c>
      <c r="DM36" s="624"/>
      <c r="DN36" s="624"/>
      <c r="DO36" s="624"/>
      <c r="DP36" s="624"/>
      <c r="DQ36" s="624"/>
      <c r="DR36" s="624"/>
      <c r="DS36" s="624"/>
      <c r="DT36" s="624"/>
      <c r="DU36" s="624"/>
      <c r="DV36" s="625"/>
      <c r="DW36" s="628">
        <v>7.5</v>
      </c>
      <c r="DX36" s="655"/>
      <c r="DY36" s="655"/>
      <c r="DZ36" s="655"/>
      <c r="EA36" s="655"/>
      <c r="EB36" s="655"/>
      <c r="EC36" s="656"/>
    </row>
    <row r="37" spans="2:133" ht="11.25" customHeight="1" x14ac:dyDescent="0.2">
      <c r="B37" s="620" t="s">
        <v>333</v>
      </c>
      <c r="C37" s="621"/>
      <c r="D37" s="621"/>
      <c r="E37" s="621"/>
      <c r="F37" s="621"/>
      <c r="G37" s="621"/>
      <c r="H37" s="621"/>
      <c r="I37" s="621"/>
      <c r="J37" s="621"/>
      <c r="K37" s="621"/>
      <c r="L37" s="621"/>
      <c r="M37" s="621"/>
      <c r="N37" s="621"/>
      <c r="O37" s="621"/>
      <c r="P37" s="621"/>
      <c r="Q37" s="622"/>
      <c r="R37" s="623">
        <v>695239</v>
      </c>
      <c r="S37" s="624"/>
      <c r="T37" s="624"/>
      <c r="U37" s="624"/>
      <c r="V37" s="624"/>
      <c r="W37" s="624"/>
      <c r="X37" s="624"/>
      <c r="Y37" s="625"/>
      <c r="Z37" s="626">
        <v>3.5</v>
      </c>
      <c r="AA37" s="626"/>
      <c r="AB37" s="626"/>
      <c r="AC37" s="626"/>
      <c r="AD37" s="627" t="s">
        <v>242</v>
      </c>
      <c r="AE37" s="627"/>
      <c r="AF37" s="627"/>
      <c r="AG37" s="627"/>
      <c r="AH37" s="627"/>
      <c r="AI37" s="627"/>
      <c r="AJ37" s="627"/>
      <c r="AK37" s="627"/>
      <c r="AL37" s="628" t="s">
        <v>236</v>
      </c>
      <c r="AM37" s="629"/>
      <c r="AN37" s="629"/>
      <c r="AO37" s="630"/>
      <c r="AQ37" s="689" t="s">
        <v>334</v>
      </c>
      <c r="AR37" s="690"/>
      <c r="AS37" s="690"/>
      <c r="AT37" s="690"/>
      <c r="AU37" s="690"/>
      <c r="AV37" s="690"/>
      <c r="AW37" s="690"/>
      <c r="AX37" s="690"/>
      <c r="AY37" s="691"/>
      <c r="AZ37" s="623">
        <v>312978</v>
      </c>
      <c r="BA37" s="624"/>
      <c r="BB37" s="624"/>
      <c r="BC37" s="624"/>
      <c r="BD37" s="653"/>
      <c r="BE37" s="653"/>
      <c r="BF37" s="669"/>
      <c r="BG37" s="620" t="s">
        <v>335</v>
      </c>
      <c r="BH37" s="621"/>
      <c r="BI37" s="621"/>
      <c r="BJ37" s="621"/>
      <c r="BK37" s="621"/>
      <c r="BL37" s="621"/>
      <c r="BM37" s="621"/>
      <c r="BN37" s="621"/>
      <c r="BO37" s="621"/>
      <c r="BP37" s="621"/>
      <c r="BQ37" s="621"/>
      <c r="BR37" s="621"/>
      <c r="BS37" s="621"/>
      <c r="BT37" s="621"/>
      <c r="BU37" s="622"/>
      <c r="BV37" s="623">
        <v>-11769</v>
      </c>
      <c r="BW37" s="624"/>
      <c r="BX37" s="624"/>
      <c r="BY37" s="624"/>
      <c r="BZ37" s="624"/>
      <c r="CA37" s="624"/>
      <c r="CB37" s="633"/>
      <c r="CD37" s="620" t="s">
        <v>336</v>
      </c>
      <c r="CE37" s="621"/>
      <c r="CF37" s="621"/>
      <c r="CG37" s="621"/>
      <c r="CH37" s="621"/>
      <c r="CI37" s="621"/>
      <c r="CJ37" s="621"/>
      <c r="CK37" s="621"/>
      <c r="CL37" s="621"/>
      <c r="CM37" s="621"/>
      <c r="CN37" s="621"/>
      <c r="CO37" s="621"/>
      <c r="CP37" s="621"/>
      <c r="CQ37" s="622"/>
      <c r="CR37" s="623">
        <v>667567</v>
      </c>
      <c r="CS37" s="653"/>
      <c r="CT37" s="653"/>
      <c r="CU37" s="653"/>
      <c r="CV37" s="653"/>
      <c r="CW37" s="653"/>
      <c r="CX37" s="653"/>
      <c r="CY37" s="654"/>
      <c r="CZ37" s="628">
        <v>3.5</v>
      </c>
      <c r="DA37" s="655"/>
      <c r="DB37" s="655"/>
      <c r="DC37" s="658"/>
      <c r="DD37" s="632">
        <v>236875</v>
      </c>
      <c r="DE37" s="653"/>
      <c r="DF37" s="653"/>
      <c r="DG37" s="653"/>
      <c r="DH37" s="653"/>
      <c r="DI37" s="653"/>
      <c r="DJ37" s="653"/>
      <c r="DK37" s="654"/>
      <c r="DL37" s="632">
        <v>136171</v>
      </c>
      <c r="DM37" s="653"/>
      <c r="DN37" s="653"/>
      <c r="DO37" s="653"/>
      <c r="DP37" s="653"/>
      <c r="DQ37" s="653"/>
      <c r="DR37" s="653"/>
      <c r="DS37" s="653"/>
      <c r="DT37" s="653"/>
      <c r="DU37" s="653"/>
      <c r="DV37" s="654"/>
      <c r="DW37" s="628">
        <v>2</v>
      </c>
      <c r="DX37" s="655"/>
      <c r="DY37" s="655"/>
      <c r="DZ37" s="655"/>
      <c r="EA37" s="655"/>
      <c r="EB37" s="655"/>
      <c r="EC37" s="656"/>
    </row>
    <row r="38" spans="2:133" ht="11.25" customHeight="1" x14ac:dyDescent="0.2">
      <c r="B38" s="620" t="s">
        <v>337</v>
      </c>
      <c r="C38" s="621"/>
      <c r="D38" s="621"/>
      <c r="E38" s="621"/>
      <c r="F38" s="621"/>
      <c r="G38" s="621"/>
      <c r="H38" s="621"/>
      <c r="I38" s="621"/>
      <c r="J38" s="621"/>
      <c r="K38" s="621"/>
      <c r="L38" s="621"/>
      <c r="M38" s="621"/>
      <c r="N38" s="621"/>
      <c r="O38" s="621"/>
      <c r="P38" s="621"/>
      <c r="Q38" s="622"/>
      <c r="R38" s="623">
        <v>3867394</v>
      </c>
      <c r="S38" s="624"/>
      <c r="T38" s="624"/>
      <c r="U38" s="624"/>
      <c r="V38" s="624"/>
      <c r="W38" s="624"/>
      <c r="X38" s="624"/>
      <c r="Y38" s="625"/>
      <c r="Z38" s="626">
        <v>19.3</v>
      </c>
      <c r="AA38" s="626"/>
      <c r="AB38" s="626"/>
      <c r="AC38" s="626"/>
      <c r="AD38" s="627" t="s">
        <v>236</v>
      </c>
      <c r="AE38" s="627"/>
      <c r="AF38" s="627"/>
      <c r="AG38" s="627"/>
      <c r="AH38" s="627"/>
      <c r="AI38" s="627"/>
      <c r="AJ38" s="627"/>
      <c r="AK38" s="627"/>
      <c r="AL38" s="628" t="s">
        <v>236</v>
      </c>
      <c r="AM38" s="629"/>
      <c r="AN38" s="629"/>
      <c r="AO38" s="630"/>
      <c r="AQ38" s="689" t="s">
        <v>338</v>
      </c>
      <c r="AR38" s="690"/>
      <c r="AS38" s="690"/>
      <c r="AT38" s="690"/>
      <c r="AU38" s="690"/>
      <c r="AV38" s="690"/>
      <c r="AW38" s="690"/>
      <c r="AX38" s="690"/>
      <c r="AY38" s="691"/>
      <c r="AZ38" s="623">
        <v>92274</v>
      </c>
      <c r="BA38" s="624"/>
      <c r="BB38" s="624"/>
      <c r="BC38" s="624"/>
      <c r="BD38" s="653"/>
      <c r="BE38" s="653"/>
      <c r="BF38" s="669"/>
      <c r="BG38" s="620" t="s">
        <v>339</v>
      </c>
      <c r="BH38" s="621"/>
      <c r="BI38" s="621"/>
      <c r="BJ38" s="621"/>
      <c r="BK38" s="621"/>
      <c r="BL38" s="621"/>
      <c r="BM38" s="621"/>
      <c r="BN38" s="621"/>
      <c r="BO38" s="621"/>
      <c r="BP38" s="621"/>
      <c r="BQ38" s="621"/>
      <c r="BR38" s="621"/>
      <c r="BS38" s="621"/>
      <c r="BT38" s="621"/>
      <c r="BU38" s="622"/>
      <c r="BV38" s="623">
        <v>3090</v>
      </c>
      <c r="BW38" s="624"/>
      <c r="BX38" s="624"/>
      <c r="BY38" s="624"/>
      <c r="BZ38" s="624"/>
      <c r="CA38" s="624"/>
      <c r="CB38" s="633"/>
      <c r="CD38" s="620" t="s">
        <v>340</v>
      </c>
      <c r="CE38" s="621"/>
      <c r="CF38" s="621"/>
      <c r="CG38" s="621"/>
      <c r="CH38" s="621"/>
      <c r="CI38" s="621"/>
      <c r="CJ38" s="621"/>
      <c r="CK38" s="621"/>
      <c r="CL38" s="621"/>
      <c r="CM38" s="621"/>
      <c r="CN38" s="621"/>
      <c r="CO38" s="621"/>
      <c r="CP38" s="621"/>
      <c r="CQ38" s="622"/>
      <c r="CR38" s="623">
        <v>1008578</v>
      </c>
      <c r="CS38" s="624"/>
      <c r="CT38" s="624"/>
      <c r="CU38" s="624"/>
      <c r="CV38" s="624"/>
      <c r="CW38" s="624"/>
      <c r="CX38" s="624"/>
      <c r="CY38" s="625"/>
      <c r="CZ38" s="628">
        <v>5.3</v>
      </c>
      <c r="DA38" s="655"/>
      <c r="DB38" s="655"/>
      <c r="DC38" s="658"/>
      <c r="DD38" s="632">
        <v>798884</v>
      </c>
      <c r="DE38" s="624"/>
      <c r="DF38" s="624"/>
      <c r="DG38" s="624"/>
      <c r="DH38" s="624"/>
      <c r="DI38" s="624"/>
      <c r="DJ38" s="624"/>
      <c r="DK38" s="625"/>
      <c r="DL38" s="632">
        <v>785514</v>
      </c>
      <c r="DM38" s="624"/>
      <c r="DN38" s="624"/>
      <c r="DO38" s="624"/>
      <c r="DP38" s="624"/>
      <c r="DQ38" s="624"/>
      <c r="DR38" s="624"/>
      <c r="DS38" s="624"/>
      <c r="DT38" s="624"/>
      <c r="DU38" s="624"/>
      <c r="DV38" s="625"/>
      <c r="DW38" s="628">
        <v>11.6</v>
      </c>
      <c r="DX38" s="655"/>
      <c r="DY38" s="655"/>
      <c r="DZ38" s="655"/>
      <c r="EA38" s="655"/>
      <c r="EB38" s="655"/>
      <c r="EC38" s="656"/>
    </row>
    <row r="39" spans="2:133" ht="11.25" customHeight="1" x14ac:dyDescent="0.2">
      <c r="B39" s="620" t="s">
        <v>341</v>
      </c>
      <c r="C39" s="621"/>
      <c r="D39" s="621"/>
      <c r="E39" s="621"/>
      <c r="F39" s="621"/>
      <c r="G39" s="621"/>
      <c r="H39" s="621"/>
      <c r="I39" s="621"/>
      <c r="J39" s="621"/>
      <c r="K39" s="621"/>
      <c r="L39" s="621"/>
      <c r="M39" s="621"/>
      <c r="N39" s="621"/>
      <c r="O39" s="621"/>
      <c r="P39" s="621"/>
      <c r="Q39" s="622"/>
      <c r="R39" s="623" t="s">
        <v>236</v>
      </c>
      <c r="S39" s="624"/>
      <c r="T39" s="624"/>
      <c r="U39" s="624"/>
      <c r="V39" s="624"/>
      <c r="W39" s="624"/>
      <c r="X39" s="624"/>
      <c r="Y39" s="625"/>
      <c r="Z39" s="626" t="s">
        <v>236</v>
      </c>
      <c r="AA39" s="626"/>
      <c r="AB39" s="626"/>
      <c r="AC39" s="626"/>
      <c r="AD39" s="627" t="s">
        <v>236</v>
      </c>
      <c r="AE39" s="627"/>
      <c r="AF39" s="627"/>
      <c r="AG39" s="627"/>
      <c r="AH39" s="627"/>
      <c r="AI39" s="627"/>
      <c r="AJ39" s="627"/>
      <c r="AK39" s="627"/>
      <c r="AL39" s="628" t="s">
        <v>236</v>
      </c>
      <c r="AM39" s="629"/>
      <c r="AN39" s="629"/>
      <c r="AO39" s="630"/>
      <c r="AQ39" s="689" t="s">
        <v>342</v>
      </c>
      <c r="AR39" s="690"/>
      <c r="AS39" s="690"/>
      <c r="AT39" s="690"/>
      <c r="AU39" s="690"/>
      <c r="AV39" s="690"/>
      <c r="AW39" s="690"/>
      <c r="AX39" s="690"/>
      <c r="AY39" s="691"/>
      <c r="AZ39" s="623">
        <v>1197</v>
      </c>
      <c r="BA39" s="624"/>
      <c r="BB39" s="624"/>
      <c r="BC39" s="624"/>
      <c r="BD39" s="653"/>
      <c r="BE39" s="653"/>
      <c r="BF39" s="669"/>
      <c r="BG39" s="620" t="s">
        <v>343</v>
      </c>
      <c r="BH39" s="621"/>
      <c r="BI39" s="621"/>
      <c r="BJ39" s="621"/>
      <c r="BK39" s="621"/>
      <c r="BL39" s="621"/>
      <c r="BM39" s="621"/>
      <c r="BN39" s="621"/>
      <c r="BO39" s="621"/>
      <c r="BP39" s="621"/>
      <c r="BQ39" s="621"/>
      <c r="BR39" s="621"/>
      <c r="BS39" s="621"/>
      <c r="BT39" s="621"/>
      <c r="BU39" s="622"/>
      <c r="BV39" s="623">
        <v>4956</v>
      </c>
      <c r="BW39" s="624"/>
      <c r="BX39" s="624"/>
      <c r="BY39" s="624"/>
      <c r="BZ39" s="624"/>
      <c r="CA39" s="624"/>
      <c r="CB39" s="633"/>
      <c r="CD39" s="620" t="s">
        <v>344</v>
      </c>
      <c r="CE39" s="621"/>
      <c r="CF39" s="621"/>
      <c r="CG39" s="621"/>
      <c r="CH39" s="621"/>
      <c r="CI39" s="621"/>
      <c r="CJ39" s="621"/>
      <c r="CK39" s="621"/>
      <c r="CL39" s="621"/>
      <c r="CM39" s="621"/>
      <c r="CN39" s="621"/>
      <c r="CO39" s="621"/>
      <c r="CP39" s="621"/>
      <c r="CQ39" s="622"/>
      <c r="CR39" s="623">
        <v>1468427</v>
      </c>
      <c r="CS39" s="653"/>
      <c r="CT39" s="653"/>
      <c r="CU39" s="653"/>
      <c r="CV39" s="653"/>
      <c r="CW39" s="653"/>
      <c r="CX39" s="653"/>
      <c r="CY39" s="654"/>
      <c r="CZ39" s="628">
        <v>7.7</v>
      </c>
      <c r="DA39" s="655"/>
      <c r="DB39" s="655"/>
      <c r="DC39" s="658"/>
      <c r="DD39" s="632">
        <v>572383</v>
      </c>
      <c r="DE39" s="653"/>
      <c r="DF39" s="653"/>
      <c r="DG39" s="653"/>
      <c r="DH39" s="653"/>
      <c r="DI39" s="653"/>
      <c r="DJ39" s="653"/>
      <c r="DK39" s="654"/>
      <c r="DL39" s="632" t="s">
        <v>242</v>
      </c>
      <c r="DM39" s="653"/>
      <c r="DN39" s="653"/>
      <c r="DO39" s="653"/>
      <c r="DP39" s="653"/>
      <c r="DQ39" s="653"/>
      <c r="DR39" s="653"/>
      <c r="DS39" s="653"/>
      <c r="DT39" s="653"/>
      <c r="DU39" s="653"/>
      <c r="DV39" s="654"/>
      <c r="DW39" s="628" t="s">
        <v>236</v>
      </c>
      <c r="DX39" s="655"/>
      <c r="DY39" s="655"/>
      <c r="DZ39" s="655"/>
      <c r="EA39" s="655"/>
      <c r="EB39" s="655"/>
      <c r="EC39" s="656"/>
    </row>
    <row r="40" spans="2:133" ht="11.25" customHeight="1" x14ac:dyDescent="0.2">
      <c r="B40" s="620" t="s">
        <v>345</v>
      </c>
      <c r="C40" s="621"/>
      <c r="D40" s="621"/>
      <c r="E40" s="621"/>
      <c r="F40" s="621"/>
      <c r="G40" s="621"/>
      <c r="H40" s="621"/>
      <c r="I40" s="621"/>
      <c r="J40" s="621"/>
      <c r="K40" s="621"/>
      <c r="L40" s="621"/>
      <c r="M40" s="621"/>
      <c r="N40" s="621"/>
      <c r="O40" s="621"/>
      <c r="P40" s="621"/>
      <c r="Q40" s="622"/>
      <c r="R40" s="623">
        <v>71494</v>
      </c>
      <c r="S40" s="624"/>
      <c r="T40" s="624"/>
      <c r="U40" s="624"/>
      <c r="V40" s="624"/>
      <c r="W40" s="624"/>
      <c r="X40" s="624"/>
      <c r="Y40" s="625"/>
      <c r="Z40" s="626">
        <v>0.4</v>
      </c>
      <c r="AA40" s="626"/>
      <c r="AB40" s="626"/>
      <c r="AC40" s="626"/>
      <c r="AD40" s="627" t="s">
        <v>236</v>
      </c>
      <c r="AE40" s="627"/>
      <c r="AF40" s="627"/>
      <c r="AG40" s="627"/>
      <c r="AH40" s="627"/>
      <c r="AI40" s="627"/>
      <c r="AJ40" s="627"/>
      <c r="AK40" s="627"/>
      <c r="AL40" s="628" t="s">
        <v>242</v>
      </c>
      <c r="AM40" s="629"/>
      <c r="AN40" s="629"/>
      <c r="AO40" s="630"/>
      <c r="AQ40" s="689" t="s">
        <v>346</v>
      </c>
      <c r="AR40" s="690"/>
      <c r="AS40" s="690"/>
      <c r="AT40" s="690"/>
      <c r="AU40" s="690"/>
      <c r="AV40" s="690"/>
      <c r="AW40" s="690"/>
      <c r="AX40" s="690"/>
      <c r="AY40" s="691"/>
      <c r="AZ40" s="623">
        <v>1041</v>
      </c>
      <c r="BA40" s="624"/>
      <c r="BB40" s="624"/>
      <c r="BC40" s="624"/>
      <c r="BD40" s="653"/>
      <c r="BE40" s="653"/>
      <c r="BF40" s="669"/>
      <c r="BG40" s="673" t="s">
        <v>347</v>
      </c>
      <c r="BH40" s="674"/>
      <c r="BI40" s="674"/>
      <c r="BJ40" s="674"/>
      <c r="BK40" s="674"/>
      <c r="BL40" s="219"/>
      <c r="BM40" s="621" t="s">
        <v>348</v>
      </c>
      <c r="BN40" s="621"/>
      <c r="BO40" s="621"/>
      <c r="BP40" s="621"/>
      <c r="BQ40" s="621"/>
      <c r="BR40" s="621"/>
      <c r="BS40" s="621"/>
      <c r="BT40" s="621"/>
      <c r="BU40" s="622"/>
      <c r="BV40" s="623">
        <v>111</v>
      </c>
      <c r="BW40" s="624"/>
      <c r="BX40" s="624"/>
      <c r="BY40" s="624"/>
      <c r="BZ40" s="624"/>
      <c r="CA40" s="624"/>
      <c r="CB40" s="633"/>
      <c r="CD40" s="620" t="s">
        <v>349</v>
      </c>
      <c r="CE40" s="621"/>
      <c r="CF40" s="621"/>
      <c r="CG40" s="621"/>
      <c r="CH40" s="621"/>
      <c r="CI40" s="621"/>
      <c r="CJ40" s="621"/>
      <c r="CK40" s="621"/>
      <c r="CL40" s="621"/>
      <c r="CM40" s="621"/>
      <c r="CN40" s="621"/>
      <c r="CO40" s="621"/>
      <c r="CP40" s="621"/>
      <c r="CQ40" s="622"/>
      <c r="CR40" s="623">
        <v>620654</v>
      </c>
      <c r="CS40" s="624"/>
      <c r="CT40" s="624"/>
      <c r="CU40" s="624"/>
      <c r="CV40" s="624"/>
      <c r="CW40" s="624"/>
      <c r="CX40" s="624"/>
      <c r="CY40" s="625"/>
      <c r="CZ40" s="628">
        <v>3.3</v>
      </c>
      <c r="DA40" s="655"/>
      <c r="DB40" s="655"/>
      <c r="DC40" s="658"/>
      <c r="DD40" s="632">
        <v>71754</v>
      </c>
      <c r="DE40" s="624"/>
      <c r="DF40" s="624"/>
      <c r="DG40" s="624"/>
      <c r="DH40" s="624"/>
      <c r="DI40" s="624"/>
      <c r="DJ40" s="624"/>
      <c r="DK40" s="625"/>
      <c r="DL40" s="632">
        <v>31400</v>
      </c>
      <c r="DM40" s="624"/>
      <c r="DN40" s="624"/>
      <c r="DO40" s="624"/>
      <c r="DP40" s="624"/>
      <c r="DQ40" s="624"/>
      <c r="DR40" s="624"/>
      <c r="DS40" s="624"/>
      <c r="DT40" s="624"/>
      <c r="DU40" s="624"/>
      <c r="DV40" s="625"/>
      <c r="DW40" s="628">
        <v>0.5</v>
      </c>
      <c r="DX40" s="655"/>
      <c r="DY40" s="655"/>
      <c r="DZ40" s="655"/>
      <c r="EA40" s="655"/>
      <c r="EB40" s="655"/>
      <c r="EC40" s="656"/>
    </row>
    <row r="41" spans="2:133" ht="11.25" customHeight="1" x14ac:dyDescent="0.2">
      <c r="B41" s="644" t="s">
        <v>350</v>
      </c>
      <c r="C41" s="645"/>
      <c r="D41" s="645"/>
      <c r="E41" s="645"/>
      <c r="F41" s="645"/>
      <c r="G41" s="645"/>
      <c r="H41" s="645"/>
      <c r="I41" s="645"/>
      <c r="J41" s="645"/>
      <c r="K41" s="645"/>
      <c r="L41" s="645"/>
      <c r="M41" s="645"/>
      <c r="N41" s="645"/>
      <c r="O41" s="645"/>
      <c r="P41" s="645"/>
      <c r="Q41" s="646"/>
      <c r="R41" s="698">
        <v>20081912</v>
      </c>
      <c r="S41" s="699"/>
      <c r="T41" s="699"/>
      <c r="U41" s="699"/>
      <c r="V41" s="699"/>
      <c r="W41" s="699"/>
      <c r="X41" s="699"/>
      <c r="Y41" s="700"/>
      <c r="Z41" s="701">
        <v>100</v>
      </c>
      <c r="AA41" s="701"/>
      <c r="AB41" s="701"/>
      <c r="AC41" s="701"/>
      <c r="AD41" s="702">
        <v>6728616</v>
      </c>
      <c r="AE41" s="702"/>
      <c r="AF41" s="702"/>
      <c r="AG41" s="702"/>
      <c r="AH41" s="702"/>
      <c r="AI41" s="702"/>
      <c r="AJ41" s="702"/>
      <c r="AK41" s="702"/>
      <c r="AL41" s="703">
        <v>100</v>
      </c>
      <c r="AM41" s="683"/>
      <c r="AN41" s="683"/>
      <c r="AO41" s="704"/>
      <c r="AQ41" s="689" t="s">
        <v>351</v>
      </c>
      <c r="AR41" s="690"/>
      <c r="AS41" s="690"/>
      <c r="AT41" s="690"/>
      <c r="AU41" s="690"/>
      <c r="AV41" s="690"/>
      <c r="AW41" s="690"/>
      <c r="AX41" s="690"/>
      <c r="AY41" s="691"/>
      <c r="AZ41" s="623">
        <v>219336</v>
      </c>
      <c r="BA41" s="624"/>
      <c r="BB41" s="624"/>
      <c r="BC41" s="624"/>
      <c r="BD41" s="653"/>
      <c r="BE41" s="653"/>
      <c r="BF41" s="669"/>
      <c r="BG41" s="673"/>
      <c r="BH41" s="674"/>
      <c r="BI41" s="674"/>
      <c r="BJ41" s="674"/>
      <c r="BK41" s="674"/>
      <c r="BL41" s="219"/>
      <c r="BM41" s="621" t="s">
        <v>352</v>
      </c>
      <c r="BN41" s="621"/>
      <c r="BO41" s="621"/>
      <c r="BP41" s="621"/>
      <c r="BQ41" s="621"/>
      <c r="BR41" s="621"/>
      <c r="BS41" s="621"/>
      <c r="BT41" s="621"/>
      <c r="BU41" s="622"/>
      <c r="BV41" s="623" t="s">
        <v>236</v>
      </c>
      <c r="BW41" s="624"/>
      <c r="BX41" s="624"/>
      <c r="BY41" s="624"/>
      <c r="BZ41" s="624"/>
      <c r="CA41" s="624"/>
      <c r="CB41" s="633"/>
      <c r="CD41" s="620" t="s">
        <v>353</v>
      </c>
      <c r="CE41" s="621"/>
      <c r="CF41" s="621"/>
      <c r="CG41" s="621"/>
      <c r="CH41" s="621"/>
      <c r="CI41" s="621"/>
      <c r="CJ41" s="621"/>
      <c r="CK41" s="621"/>
      <c r="CL41" s="621"/>
      <c r="CM41" s="621"/>
      <c r="CN41" s="621"/>
      <c r="CO41" s="621"/>
      <c r="CP41" s="621"/>
      <c r="CQ41" s="622"/>
      <c r="CR41" s="623" t="s">
        <v>236</v>
      </c>
      <c r="CS41" s="653"/>
      <c r="CT41" s="653"/>
      <c r="CU41" s="653"/>
      <c r="CV41" s="653"/>
      <c r="CW41" s="653"/>
      <c r="CX41" s="653"/>
      <c r="CY41" s="654"/>
      <c r="CZ41" s="628" t="s">
        <v>236</v>
      </c>
      <c r="DA41" s="655"/>
      <c r="DB41" s="655"/>
      <c r="DC41" s="658"/>
      <c r="DD41" s="632" t="s">
        <v>236</v>
      </c>
      <c r="DE41" s="653"/>
      <c r="DF41" s="653"/>
      <c r="DG41" s="653"/>
      <c r="DH41" s="653"/>
      <c r="DI41" s="653"/>
      <c r="DJ41" s="653"/>
      <c r="DK41" s="654"/>
      <c r="DL41" s="692"/>
      <c r="DM41" s="693"/>
      <c r="DN41" s="693"/>
      <c r="DO41" s="693"/>
      <c r="DP41" s="693"/>
      <c r="DQ41" s="693"/>
      <c r="DR41" s="693"/>
      <c r="DS41" s="693"/>
      <c r="DT41" s="693"/>
      <c r="DU41" s="693"/>
      <c r="DV41" s="694"/>
      <c r="DW41" s="695"/>
      <c r="DX41" s="696"/>
      <c r="DY41" s="696"/>
      <c r="DZ41" s="696"/>
      <c r="EA41" s="696"/>
      <c r="EB41" s="696"/>
      <c r="EC41" s="697"/>
    </row>
    <row r="42" spans="2:133" ht="11.25" customHeight="1" x14ac:dyDescent="0.2">
      <c r="AQ42" s="705" t="s">
        <v>354</v>
      </c>
      <c r="AR42" s="706"/>
      <c r="AS42" s="706"/>
      <c r="AT42" s="706"/>
      <c r="AU42" s="706"/>
      <c r="AV42" s="706"/>
      <c r="AW42" s="706"/>
      <c r="AX42" s="706"/>
      <c r="AY42" s="707"/>
      <c r="AZ42" s="698">
        <v>787004</v>
      </c>
      <c r="BA42" s="699"/>
      <c r="BB42" s="699"/>
      <c r="BC42" s="699"/>
      <c r="BD42" s="682"/>
      <c r="BE42" s="682"/>
      <c r="BF42" s="684"/>
      <c r="BG42" s="675"/>
      <c r="BH42" s="676"/>
      <c r="BI42" s="676"/>
      <c r="BJ42" s="676"/>
      <c r="BK42" s="676"/>
      <c r="BL42" s="220"/>
      <c r="BM42" s="645" t="s">
        <v>355</v>
      </c>
      <c r="BN42" s="645"/>
      <c r="BO42" s="645"/>
      <c r="BP42" s="645"/>
      <c r="BQ42" s="645"/>
      <c r="BR42" s="645"/>
      <c r="BS42" s="645"/>
      <c r="BT42" s="645"/>
      <c r="BU42" s="646"/>
      <c r="BV42" s="698">
        <v>399</v>
      </c>
      <c r="BW42" s="699"/>
      <c r="BX42" s="699"/>
      <c r="BY42" s="699"/>
      <c r="BZ42" s="699"/>
      <c r="CA42" s="699"/>
      <c r="CB42" s="708"/>
      <c r="CD42" s="620" t="s">
        <v>356</v>
      </c>
      <c r="CE42" s="621"/>
      <c r="CF42" s="621"/>
      <c r="CG42" s="621"/>
      <c r="CH42" s="621"/>
      <c r="CI42" s="621"/>
      <c r="CJ42" s="621"/>
      <c r="CK42" s="621"/>
      <c r="CL42" s="621"/>
      <c r="CM42" s="621"/>
      <c r="CN42" s="621"/>
      <c r="CO42" s="621"/>
      <c r="CP42" s="621"/>
      <c r="CQ42" s="622"/>
      <c r="CR42" s="623">
        <v>6492663</v>
      </c>
      <c r="CS42" s="653"/>
      <c r="CT42" s="653"/>
      <c r="CU42" s="653"/>
      <c r="CV42" s="653"/>
      <c r="CW42" s="653"/>
      <c r="CX42" s="653"/>
      <c r="CY42" s="654"/>
      <c r="CZ42" s="628">
        <v>34.200000000000003</v>
      </c>
      <c r="DA42" s="655"/>
      <c r="DB42" s="655"/>
      <c r="DC42" s="658"/>
      <c r="DD42" s="632">
        <v>247744</v>
      </c>
      <c r="DE42" s="653"/>
      <c r="DF42" s="653"/>
      <c r="DG42" s="653"/>
      <c r="DH42" s="653"/>
      <c r="DI42" s="653"/>
      <c r="DJ42" s="653"/>
      <c r="DK42" s="654"/>
      <c r="DL42" s="692"/>
      <c r="DM42" s="693"/>
      <c r="DN42" s="693"/>
      <c r="DO42" s="693"/>
      <c r="DP42" s="693"/>
      <c r="DQ42" s="693"/>
      <c r="DR42" s="693"/>
      <c r="DS42" s="693"/>
      <c r="DT42" s="693"/>
      <c r="DU42" s="693"/>
      <c r="DV42" s="694"/>
      <c r="DW42" s="695"/>
      <c r="DX42" s="696"/>
      <c r="DY42" s="696"/>
      <c r="DZ42" s="696"/>
      <c r="EA42" s="696"/>
      <c r="EB42" s="696"/>
      <c r="EC42" s="697"/>
    </row>
    <row r="43" spans="2:133" ht="11.25" customHeight="1" x14ac:dyDescent="0.2">
      <c r="B43" s="210" t="s">
        <v>357</v>
      </c>
      <c r="CD43" s="620" t="s">
        <v>358</v>
      </c>
      <c r="CE43" s="621"/>
      <c r="CF43" s="621"/>
      <c r="CG43" s="621"/>
      <c r="CH43" s="621"/>
      <c r="CI43" s="621"/>
      <c r="CJ43" s="621"/>
      <c r="CK43" s="621"/>
      <c r="CL43" s="621"/>
      <c r="CM43" s="621"/>
      <c r="CN43" s="621"/>
      <c r="CO43" s="621"/>
      <c r="CP43" s="621"/>
      <c r="CQ43" s="622"/>
      <c r="CR43" s="623">
        <v>147396</v>
      </c>
      <c r="CS43" s="653"/>
      <c r="CT43" s="653"/>
      <c r="CU43" s="653"/>
      <c r="CV43" s="653"/>
      <c r="CW43" s="653"/>
      <c r="CX43" s="653"/>
      <c r="CY43" s="654"/>
      <c r="CZ43" s="628">
        <v>0.8</v>
      </c>
      <c r="DA43" s="655"/>
      <c r="DB43" s="655"/>
      <c r="DC43" s="658"/>
      <c r="DD43" s="632">
        <v>40196</v>
      </c>
      <c r="DE43" s="653"/>
      <c r="DF43" s="653"/>
      <c r="DG43" s="653"/>
      <c r="DH43" s="653"/>
      <c r="DI43" s="653"/>
      <c r="DJ43" s="653"/>
      <c r="DK43" s="654"/>
      <c r="DL43" s="692"/>
      <c r="DM43" s="693"/>
      <c r="DN43" s="693"/>
      <c r="DO43" s="693"/>
      <c r="DP43" s="693"/>
      <c r="DQ43" s="693"/>
      <c r="DR43" s="693"/>
      <c r="DS43" s="693"/>
      <c r="DT43" s="693"/>
      <c r="DU43" s="693"/>
      <c r="DV43" s="694"/>
      <c r="DW43" s="695"/>
      <c r="DX43" s="696"/>
      <c r="DY43" s="696"/>
      <c r="DZ43" s="696"/>
      <c r="EA43" s="696"/>
      <c r="EB43" s="696"/>
      <c r="EC43" s="697"/>
    </row>
    <row r="44" spans="2:133" ht="11.25" customHeight="1" x14ac:dyDescent="0.2">
      <c r="B44" s="709" t="s">
        <v>359</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61" t="s">
        <v>307</v>
      </c>
      <c r="CE44" s="662"/>
      <c r="CF44" s="620" t="s">
        <v>360</v>
      </c>
      <c r="CG44" s="621"/>
      <c r="CH44" s="621"/>
      <c r="CI44" s="621"/>
      <c r="CJ44" s="621"/>
      <c r="CK44" s="621"/>
      <c r="CL44" s="621"/>
      <c r="CM44" s="621"/>
      <c r="CN44" s="621"/>
      <c r="CO44" s="621"/>
      <c r="CP44" s="621"/>
      <c r="CQ44" s="622"/>
      <c r="CR44" s="623">
        <v>5061129</v>
      </c>
      <c r="CS44" s="624"/>
      <c r="CT44" s="624"/>
      <c r="CU44" s="624"/>
      <c r="CV44" s="624"/>
      <c r="CW44" s="624"/>
      <c r="CX44" s="624"/>
      <c r="CY44" s="625"/>
      <c r="CZ44" s="628">
        <v>26.6</v>
      </c>
      <c r="DA44" s="629"/>
      <c r="DB44" s="629"/>
      <c r="DC44" s="635"/>
      <c r="DD44" s="632">
        <v>239956</v>
      </c>
      <c r="DE44" s="624"/>
      <c r="DF44" s="624"/>
      <c r="DG44" s="624"/>
      <c r="DH44" s="624"/>
      <c r="DI44" s="624"/>
      <c r="DJ44" s="624"/>
      <c r="DK44" s="625"/>
      <c r="DL44" s="692"/>
      <c r="DM44" s="693"/>
      <c r="DN44" s="693"/>
      <c r="DO44" s="693"/>
      <c r="DP44" s="693"/>
      <c r="DQ44" s="693"/>
      <c r="DR44" s="693"/>
      <c r="DS44" s="693"/>
      <c r="DT44" s="693"/>
      <c r="DU44" s="693"/>
      <c r="DV44" s="694"/>
      <c r="DW44" s="695"/>
      <c r="DX44" s="696"/>
      <c r="DY44" s="696"/>
      <c r="DZ44" s="696"/>
      <c r="EA44" s="696"/>
      <c r="EB44" s="696"/>
      <c r="EC44" s="697"/>
    </row>
    <row r="45" spans="2:133" ht="11.25" customHeight="1" x14ac:dyDescent="0.2">
      <c r="B45" s="709" t="s">
        <v>361</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3"/>
      <c r="CE45" s="664"/>
      <c r="CF45" s="620" t="s">
        <v>362</v>
      </c>
      <c r="CG45" s="621"/>
      <c r="CH45" s="621"/>
      <c r="CI45" s="621"/>
      <c r="CJ45" s="621"/>
      <c r="CK45" s="621"/>
      <c r="CL45" s="621"/>
      <c r="CM45" s="621"/>
      <c r="CN45" s="621"/>
      <c r="CO45" s="621"/>
      <c r="CP45" s="621"/>
      <c r="CQ45" s="622"/>
      <c r="CR45" s="623">
        <v>2454950</v>
      </c>
      <c r="CS45" s="653"/>
      <c r="CT45" s="653"/>
      <c r="CU45" s="653"/>
      <c r="CV45" s="653"/>
      <c r="CW45" s="653"/>
      <c r="CX45" s="653"/>
      <c r="CY45" s="654"/>
      <c r="CZ45" s="628">
        <v>12.9</v>
      </c>
      <c r="DA45" s="655"/>
      <c r="DB45" s="655"/>
      <c r="DC45" s="658"/>
      <c r="DD45" s="632">
        <v>72079</v>
      </c>
      <c r="DE45" s="653"/>
      <c r="DF45" s="653"/>
      <c r="DG45" s="653"/>
      <c r="DH45" s="653"/>
      <c r="DI45" s="653"/>
      <c r="DJ45" s="653"/>
      <c r="DK45" s="654"/>
      <c r="DL45" s="692"/>
      <c r="DM45" s="693"/>
      <c r="DN45" s="693"/>
      <c r="DO45" s="693"/>
      <c r="DP45" s="693"/>
      <c r="DQ45" s="693"/>
      <c r="DR45" s="693"/>
      <c r="DS45" s="693"/>
      <c r="DT45" s="693"/>
      <c r="DU45" s="693"/>
      <c r="DV45" s="694"/>
      <c r="DW45" s="695"/>
      <c r="DX45" s="696"/>
      <c r="DY45" s="696"/>
      <c r="DZ45" s="696"/>
      <c r="EA45" s="696"/>
      <c r="EB45" s="696"/>
      <c r="EC45" s="697"/>
    </row>
    <row r="46" spans="2:133" ht="11.25" customHeight="1" x14ac:dyDescent="0.2">
      <c r="B46" s="221"/>
      <c r="CD46" s="663"/>
      <c r="CE46" s="664"/>
      <c r="CF46" s="620" t="s">
        <v>363</v>
      </c>
      <c r="CG46" s="621"/>
      <c r="CH46" s="621"/>
      <c r="CI46" s="621"/>
      <c r="CJ46" s="621"/>
      <c r="CK46" s="621"/>
      <c r="CL46" s="621"/>
      <c r="CM46" s="621"/>
      <c r="CN46" s="621"/>
      <c r="CO46" s="621"/>
      <c r="CP46" s="621"/>
      <c r="CQ46" s="622"/>
      <c r="CR46" s="623">
        <v>2494669</v>
      </c>
      <c r="CS46" s="624"/>
      <c r="CT46" s="624"/>
      <c r="CU46" s="624"/>
      <c r="CV46" s="624"/>
      <c r="CW46" s="624"/>
      <c r="CX46" s="624"/>
      <c r="CY46" s="625"/>
      <c r="CZ46" s="628">
        <v>13.1</v>
      </c>
      <c r="DA46" s="629"/>
      <c r="DB46" s="629"/>
      <c r="DC46" s="635"/>
      <c r="DD46" s="632">
        <v>163699</v>
      </c>
      <c r="DE46" s="624"/>
      <c r="DF46" s="624"/>
      <c r="DG46" s="624"/>
      <c r="DH46" s="624"/>
      <c r="DI46" s="624"/>
      <c r="DJ46" s="624"/>
      <c r="DK46" s="625"/>
      <c r="DL46" s="692"/>
      <c r="DM46" s="693"/>
      <c r="DN46" s="693"/>
      <c r="DO46" s="693"/>
      <c r="DP46" s="693"/>
      <c r="DQ46" s="693"/>
      <c r="DR46" s="693"/>
      <c r="DS46" s="693"/>
      <c r="DT46" s="693"/>
      <c r="DU46" s="693"/>
      <c r="DV46" s="694"/>
      <c r="DW46" s="695"/>
      <c r="DX46" s="696"/>
      <c r="DY46" s="696"/>
      <c r="DZ46" s="696"/>
      <c r="EA46" s="696"/>
      <c r="EB46" s="696"/>
      <c r="EC46" s="697"/>
    </row>
    <row r="47" spans="2:133" ht="11.25" customHeight="1" x14ac:dyDescent="0.2">
      <c r="B47" s="221"/>
      <c r="CD47" s="663"/>
      <c r="CE47" s="664"/>
      <c r="CF47" s="620" t="s">
        <v>364</v>
      </c>
      <c r="CG47" s="621"/>
      <c r="CH47" s="621"/>
      <c r="CI47" s="621"/>
      <c r="CJ47" s="621"/>
      <c r="CK47" s="621"/>
      <c r="CL47" s="621"/>
      <c r="CM47" s="621"/>
      <c r="CN47" s="621"/>
      <c r="CO47" s="621"/>
      <c r="CP47" s="621"/>
      <c r="CQ47" s="622"/>
      <c r="CR47" s="623">
        <v>1431534</v>
      </c>
      <c r="CS47" s="653"/>
      <c r="CT47" s="653"/>
      <c r="CU47" s="653"/>
      <c r="CV47" s="653"/>
      <c r="CW47" s="653"/>
      <c r="CX47" s="653"/>
      <c r="CY47" s="654"/>
      <c r="CZ47" s="628">
        <v>7.5</v>
      </c>
      <c r="DA47" s="655"/>
      <c r="DB47" s="655"/>
      <c r="DC47" s="658"/>
      <c r="DD47" s="632">
        <v>7788</v>
      </c>
      <c r="DE47" s="653"/>
      <c r="DF47" s="653"/>
      <c r="DG47" s="653"/>
      <c r="DH47" s="653"/>
      <c r="DI47" s="653"/>
      <c r="DJ47" s="653"/>
      <c r="DK47" s="654"/>
      <c r="DL47" s="692"/>
      <c r="DM47" s="693"/>
      <c r="DN47" s="693"/>
      <c r="DO47" s="693"/>
      <c r="DP47" s="693"/>
      <c r="DQ47" s="693"/>
      <c r="DR47" s="693"/>
      <c r="DS47" s="693"/>
      <c r="DT47" s="693"/>
      <c r="DU47" s="693"/>
      <c r="DV47" s="694"/>
      <c r="DW47" s="695"/>
      <c r="DX47" s="696"/>
      <c r="DY47" s="696"/>
      <c r="DZ47" s="696"/>
      <c r="EA47" s="696"/>
      <c r="EB47" s="696"/>
      <c r="EC47" s="697"/>
    </row>
    <row r="48" spans="2:133" ht="11" x14ac:dyDescent="0.2">
      <c r="B48" s="221"/>
      <c r="CD48" s="665"/>
      <c r="CE48" s="666"/>
      <c r="CF48" s="620" t="s">
        <v>365</v>
      </c>
      <c r="CG48" s="621"/>
      <c r="CH48" s="621"/>
      <c r="CI48" s="621"/>
      <c r="CJ48" s="621"/>
      <c r="CK48" s="621"/>
      <c r="CL48" s="621"/>
      <c r="CM48" s="621"/>
      <c r="CN48" s="621"/>
      <c r="CO48" s="621"/>
      <c r="CP48" s="621"/>
      <c r="CQ48" s="622"/>
      <c r="CR48" s="623" t="s">
        <v>242</v>
      </c>
      <c r="CS48" s="624"/>
      <c r="CT48" s="624"/>
      <c r="CU48" s="624"/>
      <c r="CV48" s="624"/>
      <c r="CW48" s="624"/>
      <c r="CX48" s="624"/>
      <c r="CY48" s="625"/>
      <c r="CZ48" s="628" t="s">
        <v>236</v>
      </c>
      <c r="DA48" s="629"/>
      <c r="DB48" s="629"/>
      <c r="DC48" s="635"/>
      <c r="DD48" s="632" t="s">
        <v>236</v>
      </c>
      <c r="DE48" s="624"/>
      <c r="DF48" s="624"/>
      <c r="DG48" s="624"/>
      <c r="DH48" s="624"/>
      <c r="DI48" s="624"/>
      <c r="DJ48" s="624"/>
      <c r="DK48" s="625"/>
      <c r="DL48" s="692"/>
      <c r="DM48" s="693"/>
      <c r="DN48" s="693"/>
      <c r="DO48" s="693"/>
      <c r="DP48" s="693"/>
      <c r="DQ48" s="693"/>
      <c r="DR48" s="693"/>
      <c r="DS48" s="693"/>
      <c r="DT48" s="693"/>
      <c r="DU48" s="693"/>
      <c r="DV48" s="694"/>
      <c r="DW48" s="695"/>
      <c r="DX48" s="696"/>
      <c r="DY48" s="696"/>
      <c r="DZ48" s="696"/>
      <c r="EA48" s="696"/>
      <c r="EB48" s="696"/>
      <c r="EC48" s="697"/>
    </row>
    <row r="49" spans="2:133" ht="11.25" customHeight="1" x14ac:dyDescent="0.2">
      <c r="B49" s="221"/>
      <c r="CD49" s="644" t="s">
        <v>366</v>
      </c>
      <c r="CE49" s="645"/>
      <c r="CF49" s="645"/>
      <c r="CG49" s="645"/>
      <c r="CH49" s="645"/>
      <c r="CI49" s="645"/>
      <c r="CJ49" s="645"/>
      <c r="CK49" s="645"/>
      <c r="CL49" s="645"/>
      <c r="CM49" s="645"/>
      <c r="CN49" s="645"/>
      <c r="CO49" s="645"/>
      <c r="CP49" s="645"/>
      <c r="CQ49" s="646"/>
      <c r="CR49" s="698">
        <v>19000505</v>
      </c>
      <c r="CS49" s="682"/>
      <c r="CT49" s="682"/>
      <c r="CU49" s="682"/>
      <c r="CV49" s="682"/>
      <c r="CW49" s="682"/>
      <c r="CX49" s="682"/>
      <c r="CY49" s="711"/>
      <c r="CZ49" s="703">
        <v>100</v>
      </c>
      <c r="DA49" s="712"/>
      <c r="DB49" s="712"/>
      <c r="DC49" s="713"/>
      <c r="DD49" s="714">
        <v>7935914</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0G9QcUToLtDNZGBipJlpj6jd/6dGFzMfva/Cpu7AIvLAwXCnLe5ZLP0ZfOiMTiTwDj5+MegZ8uAPMO6DaFbyHA==" saltValue="me0//qEQs9uwIT4GB/xYVQ=="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CD25:CQ25"/>
    <mergeCell ref="CR25:CY25"/>
    <mergeCell ref="CZ25:DC25"/>
    <mergeCell ref="DD25:DK25"/>
    <mergeCell ref="CD27:CQ27"/>
    <mergeCell ref="CR27:CY27"/>
    <mergeCell ref="CZ27:DC27"/>
    <mergeCell ref="DD27:DK27"/>
    <mergeCell ref="DL27:DV27"/>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 zeroHeight="1" x14ac:dyDescent="0.2"/>
  <cols>
    <col min="1" max="130" width="2.7265625" style="227" customWidth="1"/>
    <col min="131" max="131" width="1.6328125" style="227" customWidth="1"/>
    <col min="132" max="16384" width="9" style="227" hidden="1"/>
  </cols>
  <sheetData>
    <row r="1" spans="1:131" ht="11.25" customHeight="1" thickBot="1" x14ac:dyDescent="0.25">
      <c r="A1" s="223"/>
      <c r="B1" s="223"/>
      <c r="C1" s="223"/>
      <c r="D1" s="223"/>
      <c r="E1" s="223"/>
      <c r="F1" s="223"/>
      <c r="G1" s="223"/>
      <c r="H1" s="223"/>
      <c r="I1" s="223"/>
      <c r="J1" s="223"/>
      <c r="K1" s="223"/>
      <c r="L1" s="223"/>
      <c r="M1" s="223"/>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224"/>
      <c r="DI1" s="224"/>
      <c r="DJ1" s="224"/>
      <c r="DK1" s="224"/>
      <c r="DL1" s="224"/>
      <c r="DM1" s="224"/>
      <c r="DN1" s="224"/>
      <c r="DO1" s="224"/>
      <c r="DP1" s="224"/>
      <c r="DQ1" s="225"/>
      <c r="DR1" s="225"/>
      <c r="DS1" s="225"/>
      <c r="DT1" s="225"/>
      <c r="DU1" s="225"/>
      <c r="DV1" s="225"/>
      <c r="DW1" s="225"/>
      <c r="DX1" s="225"/>
      <c r="DY1" s="225"/>
      <c r="DZ1" s="225"/>
      <c r="EA1" s="226"/>
    </row>
    <row r="2" spans="1:131" ht="26.25" customHeight="1" thickBot="1" x14ac:dyDescent="0.25">
      <c r="A2" s="721" t="s">
        <v>367</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24"/>
      <c r="BK2" s="224"/>
      <c r="BL2" s="224"/>
      <c r="BM2" s="224"/>
      <c r="BN2" s="224"/>
      <c r="BO2" s="224"/>
      <c r="BP2" s="224"/>
      <c r="BQ2" s="224"/>
      <c r="BR2" s="224"/>
      <c r="BS2" s="224"/>
      <c r="BT2" s="224"/>
      <c r="BU2" s="224"/>
      <c r="BV2" s="224"/>
      <c r="BW2" s="224"/>
      <c r="BX2" s="224"/>
      <c r="BY2" s="224"/>
      <c r="BZ2" s="224"/>
      <c r="CA2" s="224"/>
      <c r="CB2" s="224"/>
      <c r="CC2" s="224"/>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722" t="s">
        <v>368</v>
      </c>
      <c r="DK2" s="723"/>
      <c r="DL2" s="723"/>
      <c r="DM2" s="723"/>
      <c r="DN2" s="723"/>
      <c r="DO2" s="724"/>
      <c r="DP2" s="224"/>
      <c r="DQ2" s="722" t="s">
        <v>369</v>
      </c>
      <c r="DR2" s="723"/>
      <c r="DS2" s="723"/>
      <c r="DT2" s="723"/>
      <c r="DU2" s="723"/>
      <c r="DV2" s="723"/>
      <c r="DW2" s="723"/>
      <c r="DX2" s="723"/>
      <c r="DY2" s="723"/>
      <c r="DZ2" s="724"/>
      <c r="EA2" s="226"/>
    </row>
    <row r="3" spans="1:131" ht="11.25" customHeight="1" x14ac:dyDescent="0.2">
      <c r="A3" s="224"/>
      <c r="B3" s="224"/>
      <c r="C3" s="224"/>
      <c r="D3" s="224"/>
      <c r="E3" s="224"/>
      <c r="F3" s="224"/>
      <c r="G3" s="224"/>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4"/>
      <c r="AG3" s="224"/>
      <c r="AH3" s="224"/>
      <c r="AI3" s="224"/>
      <c r="AJ3" s="224"/>
      <c r="AK3" s="224"/>
      <c r="AL3" s="224"/>
      <c r="AM3" s="224"/>
      <c r="AN3" s="224"/>
      <c r="AO3" s="224"/>
      <c r="AP3" s="224"/>
      <c r="AQ3" s="224"/>
      <c r="AR3" s="224"/>
      <c r="AS3" s="224"/>
      <c r="AT3" s="224"/>
      <c r="AU3" s="224"/>
      <c r="AV3" s="224"/>
      <c r="AW3" s="224"/>
      <c r="AX3" s="224"/>
      <c r="AY3" s="224"/>
      <c r="AZ3" s="224"/>
      <c r="BA3" s="224"/>
      <c r="BB3" s="224"/>
      <c r="BC3" s="224"/>
      <c r="BD3" s="224"/>
      <c r="BE3" s="224"/>
      <c r="BF3" s="224"/>
      <c r="BG3" s="224"/>
      <c r="BH3" s="224"/>
      <c r="BI3" s="224"/>
      <c r="BJ3" s="224"/>
      <c r="BK3" s="224"/>
      <c r="BL3" s="224"/>
      <c r="BM3" s="224"/>
      <c r="BN3" s="224"/>
      <c r="BO3" s="224"/>
      <c r="BP3" s="224"/>
      <c r="BQ3" s="224"/>
      <c r="BR3" s="224"/>
      <c r="BS3" s="224"/>
      <c r="BT3" s="224"/>
      <c r="BU3" s="224"/>
      <c r="BV3" s="224"/>
      <c r="BW3" s="224"/>
      <c r="BX3" s="224"/>
      <c r="BY3" s="224"/>
      <c r="BZ3" s="224"/>
      <c r="CA3" s="224"/>
      <c r="CB3" s="224"/>
      <c r="CC3" s="224"/>
      <c r="CD3" s="224"/>
      <c r="CE3" s="224"/>
      <c r="CF3" s="224"/>
      <c r="CG3" s="224"/>
      <c r="CH3" s="224"/>
      <c r="CI3" s="224"/>
      <c r="CJ3" s="224"/>
      <c r="CK3" s="224"/>
      <c r="CL3" s="224"/>
      <c r="CM3" s="224"/>
      <c r="CN3" s="224"/>
      <c r="CO3" s="224"/>
      <c r="CP3" s="224"/>
      <c r="CQ3" s="224"/>
      <c r="CR3" s="224"/>
      <c r="CS3" s="224"/>
      <c r="CT3" s="224"/>
      <c r="CU3" s="224"/>
      <c r="CV3" s="224"/>
      <c r="CW3" s="224"/>
      <c r="CX3" s="224"/>
      <c r="CY3" s="224"/>
      <c r="CZ3" s="224"/>
      <c r="DA3" s="224"/>
      <c r="DB3" s="224"/>
      <c r="DC3" s="224"/>
      <c r="DD3" s="224"/>
      <c r="DE3" s="224"/>
      <c r="DF3" s="224"/>
      <c r="DG3" s="224"/>
      <c r="DH3" s="224"/>
      <c r="DI3" s="224"/>
      <c r="DJ3" s="224"/>
      <c r="DK3" s="224"/>
      <c r="DL3" s="224"/>
      <c r="DM3" s="224"/>
      <c r="DN3" s="224"/>
      <c r="DO3" s="224"/>
      <c r="DP3" s="224"/>
      <c r="DQ3" s="224"/>
      <c r="DR3" s="224"/>
      <c r="DS3" s="224"/>
      <c r="DT3" s="224"/>
      <c r="DU3" s="224"/>
      <c r="DV3" s="224"/>
      <c r="DW3" s="224"/>
      <c r="DX3" s="224"/>
      <c r="DY3" s="224"/>
      <c r="DZ3" s="224"/>
      <c r="EA3" s="226"/>
    </row>
    <row r="4" spans="1:131" s="231" customFormat="1" ht="26.25" customHeight="1" thickBot="1" x14ac:dyDescent="0.25">
      <c r="A4" s="725" t="s">
        <v>370</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8"/>
      <c r="BA4" s="228"/>
      <c r="BB4" s="228"/>
      <c r="BC4" s="228"/>
      <c r="BD4" s="228"/>
      <c r="BE4" s="229"/>
      <c r="BF4" s="229"/>
      <c r="BG4" s="229"/>
      <c r="BH4" s="229"/>
      <c r="BI4" s="229"/>
      <c r="BJ4" s="229"/>
      <c r="BK4" s="229"/>
      <c r="BL4" s="229"/>
      <c r="BM4" s="229"/>
      <c r="BN4" s="229"/>
      <c r="BO4" s="229"/>
      <c r="BP4" s="229"/>
      <c r="BQ4" s="726" t="s">
        <v>371</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30"/>
    </row>
    <row r="5" spans="1:131" s="231" customFormat="1" ht="26.25" customHeight="1" x14ac:dyDescent="0.2">
      <c r="A5" s="727" t="s">
        <v>372</v>
      </c>
      <c r="B5" s="728"/>
      <c r="C5" s="728"/>
      <c r="D5" s="728"/>
      <c r="E5" s="728"/>
      <c r="F5" s="728"/>
      <c r="G5" s="728"/>
      <c r="H5" s="728"/>
      <c r="I5" s="728"/>
      <c r="J5" s="728"/>
      <c r="K5" s="728"/>
      <c r="L5" s="728"/>
      <c r="M5" s="728"/>
      <c r="N5" s="728"/>
      <c r="O5" s="728"/>
      <c r="P5" s="729"/>
      <c r="Q5" s="733" t="s">
        <v>373</v>
      </c>
      <c r="R5" s="734"/>
      <c r="S5" s="734"/>
      <c r="T5" s="734"/>
      <c r="U5" s="735"/>
      <c r="V5" s="733" t="s">
        <v>374</v>
      </c>
      <c r="W5" s="734"/>
      <c r="X5" s="734"/>
      <c r="Y5" s="734"/>
      <c r="Z5" s="735"/>
      <c r="AA5" s="733" t="s">
        <v>375</v>
      </c>
      <c r="AB5" s="734"/>
      <c r="AC5" s="734"/>
      <c r="AD5" s="734"/>
      <c r="AE5" s="734"/>
      <c r="AF5" s="739" t="s">
        <v>376</v>
      </c>
      <c r="AG5" s="734"/>
      <c r="AH5" s="734"/>
      <c r="AI5" s="734"/>
      <c r="AJ5" s="740"/>
      <c r="AK5" s="734" t="s">
        <v>377</v>
      </c>
      <c r="AL5" s="734"/>
      <c r="AM5" s="734"/>
      <c r="AN5" s="734"/>
      <c r="AO5" s="735"/>
      <c r="AP5" s="733" t="s">
        <v>378</v>
      </c>
      <c r="AQ5" s="734"/>
      <c r="AR5" s="734"/>
      <c r="AS5" s="734"/>
      <c r="AT5" s="735"/>
      <c r="AU5" s="733" t="s">
        <v>379</v>
      </c>
      <c r="AV5" s="734"/>
      <c r="AW5" s="734"/>
      <c r="AX5" s="734"/>
      <c r="AY5" s="740"/>
      <c r="AZ5" s="228"/>
      <c r="BA5" s="228"/>
      <c r="BB5" s="228"/>
      <c r="BC5" s="228"/>
      <c r="BD5" s="228"/>
      <c r="BE5" s="229"/>
      <c r="BF5" s="229"/>
      <c r="BG5" s="229"/>
      <c r="BH5" s="229"/>
      <c r="BI5" s="229"/>
      <c r="BJ5" s="229"/>
      <c r="BK5" s="229"/>
      <c r="BL5" s="229"/>
      <c r="BM5" s="229"/>
      <c r="BN5" s="229"/>
      <c r="BO5" s="229"/>
      <c r="BP5" s="229"/>
      <c r="BQ5" s="727" t="s">
        <v>380</v>
      </c>
      <c r="BR5" s="728"/>
      <c r="BS5" s="728"/>
      <c r="BT5" s="728"/>
      <c r="BU5" s="728"/>
      <c r="BV5" s="728"/>
      <c r="BW5" s="728"/>
      <c r="BX5" s="728"/>
      <c r="BY5" s="728"/>
      <c r="BZ5" s="728"/>
      <c r="CA5" s="728"/>
      <c r="CB5" s="728"/>
      <c r="CC5" s="728"/>
      <c r="CD5" s="728"/>
      <c r="CE5" s="728"/>
      <c r="CF5" s="728"/>
      <c r="CG5" s="729"/>
      <c r="CH5" s="733" t="s">
        <v>381</v>
      </c>
      <c r="CI5" s="734"/>
      <c r="CJ5" s="734"/>
      <c r="CK5" s="734"/>
      <c r="CL5" s="735"/>
      <c r="CM5" s="733" t="s">
        <v>382</v>
      </c>
      <c r="CN5" s="734"/>
      <c r="CO5" s="734"/>
      <c r="CP5" s="734"/>
      <c r="CQ5" s="735"/>
      <c r="CR5" s="733" t="s">
        <v>383</v>
      </c>
      <c r="CS5" s="734"/>
      <c r="CT5" s="734"/>
      <c r="CU5" s="734"/>
      <c r="CV5" s="735"/>
      <c r="CW5" s="733" t="s">
        <v>384</v>
      </c>
      <c r="CX5" s="734"/>
      <c r="CY5" s="734"/>
      <c r="CZ5" s="734"/>
      <c r="DA5" s="735"/>
      <c r="DB5" s="733" t="s">
        <v>385</v>
      </c>
      <c r="DC5" s="734"/>
      <c r="DD5" s="734"/>
      <c r="DE5" s="734"/>
      <c r="DF5" s="735"/>
      <c r="DG5" s="763" t="s">
        <v>386</v>
      </c>
      <c r="DH5" s="764"/>
      <c r="DI5" s="764"/>
      <c r="DJ5" s="764"/>
      <c r="DK5" s="765"/>
      <c r="DL5" s="763" t="s">
        <v>387</v>
      </c>
      <c r="DM5" s="764"/>
      <c r="DN5" s="764"/>
      <c r="DO5" s="764"/>
      <c r="DP5" s="765"/>
      <c r="DQ5" s="733" t="s">
        <v>388</v>
      </c>
      <c r="DR5" s="734"/>
      <c r="DS5" s="734"/>
      <c r="DT5" s="734"/>
      <c r="DU5" s="735"/>
      <c r="DV5" s="733" t="s">
        <v>379</v>
      </c>
      <c r="DW5" s="734"/>
      <c r="DX5" s="734"/>
      <c r="DY5" s="734"/>
      <c r="DZ5" s="740"/>
      <c r="EA5" s="230"/>
    </row>
    <row r="6" spans="1:131" s="231" customFormat="1" ht="26.25" customHeight="1" thickBot="1" x14ac:dyDescent="0.25">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8"/>
      <c r="BA6" s="228"/>
      <c r="BB6" s="228"/>
      <c r="BC6" s="228"/>
      <c r="BD6" s="228"/>
      <c r="BE6" s="229"/>
      <c r="BF6" s="229"/>
      <c r="BG6" s="229"/>
      <c r="BH6" s="229"/>
      <c r="BI6" s="229"/>
      <c r="BJ6" s="229"/>
      <c r="BK6" s="229"/>
      <c r="BL6" s="229"/>
      <c r="BM6" s="229"/>
      <c r="BN6" s="229"/>
      <c r="BO6" s="229"/>
      <c r="BP6" s="229"/>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30"/>
    </row>
    <row r="7" spans="1:131" s="231" customFormat="1" ht="26.25" customHeight="1" thickTop="1" x14ac:dyDescent="0.2">
      <c r="A7" s="232">
        <v>1</v>
      </c>
      <c r="B7" s="749" t="s">
        <v>389</v>
      </c>
      <c r="C7" s="750"/>
      <c r="D7" s="750"/>
      <c r="E7" s="750"/>
      <c r="F7" s="750"/>
      <c r="G7" s="750"/>
      <c r="H7" s="750"/>
      <c r="I7" s="750"/>
      <c r="J7" s="750"/>
      <c r="K7" s="750"/>
      <c r="L7" s="750"/>
      <c r="M7" s="750"/>
      <c r="N7" s="750"/>
      <c r="O7" s="750"/>
      <c r="P7" s="751"/>
      <c r="Q7" s="752">
        <v>18935</v>
      </c>
      <c r="R7" s="753"/>
      <c r="S7" s="753"/>
      <c r="T7" s="753"/>
      <c r="U7" s="753"/>
      <c r="V7" s="753">
        <v>17854</v>
      </c>
      <c r="W7" s="753"/>
      <c r="X7" s="753"/>
      <c r="Y7" s="753"/>
      <c r="Z7" s="753"/>
      <c r="AA7" s="753">
        <v>1081</v>
      </c>
      <c r="AB7" s="753"/>
      <c r="AC7" s="753"/>
      <c r="AD7" s="753"/>
      <c r="AE7" s="754"/>
      <c r="AF7" s="755">
        <v>428</v>
      </c>
      <c r="AG7" s="756"/>
      <c r="AH7" s="756"/>
      <c r="AI7" s="756"/>
      <c r="AJ7" s="757"/>
      <c r="AK7" s="758" t="s">
        <v>596</v>
      </c>
      <c r="AL7" s="759"/>
      <c r="AM7" s="759"/>
      <c r="AN7" s="759"/>
      <c r="AO7" s="759"/>
      <c r="AP7" s="759">
        <v>16355</v>
      </c>
      <c r="AQ7" s="759"/>
      <c r="AR7" s="759"/>
      <c r="AS7" s="759"/>
      <c r="AT7" s="759"/>
      <c r="AU7" s="760"/>
      <c r="AV7" s="760"/>
      <c r="AW7" s="760"/>
      <c r="AX7" s="760"/>
      <c r="AY7" s="761"/>
      <c r="AZ7" s="228"/>
      <c r="BA7" s="228"/>
      <c r="BB7" s="228"/>
      <c r="BC7" s="228"/>
      <c r="BD7" s="228"/>
      <c r="BE7" s="229"/>
      <c r="BF7" s="229"/>
      <c r="BG7" s="229"/>
      <c r="BH7" s="229"/>
      <c r="BI7" s="229"/>
      <c r="BJ7" s="229"/>
      <c r="BK7" s="229"/>
      <c r="BL7" s="229"/>
      <c r="BM7" s="229"/>
      <c r="BN7" s="229"/>
      <c r="BO7" s="229"/>
      <c r="BP7" s="229"/>
      <c r="BQ7" s="232">
        <v>1</v>
      </c>
      <c r="BR7" s="233"/>
      <c r="BS7" s="746" t="s">
        <v>604</v>
      </c>
      <c r="BT7" s="747"/>
      <c r="BU7" s="747"/>
      <c r="BV7" s="747"/>
      <c r="BW7" s="747"/>
      <c r="BX7" s="747"/>
      <c r="BY7" s="747"/>
      <c r="BZ7" s="747"/>
      <c r="CA7" s="747"/>
      <c r="CB7" s="747"/>
      <c r="CC7" s="747"/>
      <c r="CD7" s="747"/>
      <c r="CE7" s="747"/>
      <c r="CF7" s="747"/>
      <c r="CG7" s="762"/>
      <c r="CH7" s="743" t="s">
        <v>596</v>
      </c>
      <c r="CI7" s="744"/>
      <c r="CJ7" s="744"/>
      <c r="CK7" s="744"/>
      <c r="CL7" s="745"/>
      <c r="CM7" s="743">
        <v>244</v>
      </c>
      <c r="CN7" s="744"/>
      <c r="CO7" s="744"/>
      <c r="CP7" s="744"/>
      <c r="CQ7" s="745"/>
      <c r="CR7" s="743">
        <v>5</v>
      </c>
      <c r="CS7" s="744"/>
      <c r="CT7" s="744"/>
      <c r="CU7" s="744"/>
      <c r="CV7" s="745"/>
      <c r="CW7" s="743" t="s">
        <v>596</v>
      </c>
      <c r="CX7" s="744"/>
      <c r="CY7" s="744"/>
      <c r="CZ7" s="744"/>
      <c r="DA7" s="745"/>
      <c r="DB7" s="743" t="s">
        <v>596</v>
      </c>
      <c r="DC7" s="744"/>
      <c r="DD7" s="744"/>
      <c r="DE7" s="744"/>
      <c r="DF7" s="745"/>
      <c r="DG7" s="743" t="s">
        <v>596</v>
      </c>
      <c r="DH7" s="744"/>
      <c r="DI7" s="744"/>
      <c r="DJ7" s="744"/>
      <c r="DK7" s="745"/>
      <c r="DL7" s="743" t="s">
        <v>596</v>
      </c>
      <c r="DM7" s="744"/>
      <c r="DN7" s="744"/>
      <c r="DO7" s="744"/>
      <c r="DP7" s="745"/>
      <c r="DQ7" s="743" t="s">
        <v>596</v>
      </c>
      <c r="DR7" s="744"/>
      <c r="DS7" s="744"/>
      <c r="DT7" s="744"/>
      <c r="DU7" s="745"/>
      <c r="DV7" s="746"/>
      <c r="DW7" s="747"/>
      <c r="DX7" s="747"/>
      <c r="DY7" s="747"/>
      <c r="DZ7" s="748"/>
      <c r="EA7" s="230"/>
    </row>
    <row r="8" spans="1:131" s="231" customFormat="1" ht="26.25" customHeight="1" x14ac:dyDescent="0.2">
      <c r="A8" s="234">
        <v>2</v>
      </c>
      <c r="B8" s="780" t="s">
        <v>390</v>
      </c>
      <c r="C8" s="781"/>
      <c r="D8" s="781"/>
      <c r="E8" s="781"/>
      <c r="F8" s="781"/>
      <c r="G8" s="781"/>
      <c r="H8" s="781"/>
      <c r="I8" s="781"/>
      <c r="J8" s="781"/>
      <c r="K8" s="781"/>
      <c r="L8" s="781"/>
      <c r="M8" s="781"/>
      <c r="N8" s="781"/>
      <c r="O8" s="781"/>
      <c r="P8" s="782"/>
      <c r="Q8" s="783">
        <v>29</v>
      </c>
      <c r="R8" s="784"/>
      <c r="S8" s="784"/>
      <c r="T8" s="784"/>
      <c r="U8" s="784"/>
      <c r="V8" s="784">
        <v>29</v>
      </c>
      <c r="W8" s="784"/>
      <c r="X8" s="784"/>
      <c r="Y8" s="784"/>
      <c r="Z8" s="784"/>
      <c r="AA8" s="784" t="s">
        <v>596</v>
      </c>
      <c r="AB8" s="784"/>
      <c r="AC8" s="784"/>
      <c r="AD8" s="784"/>
      <c r="AE8" s="785"/>
      <c r="AF8" s="786" t="s">
        <v>131</v>
      </c>
      <c r="AG8" s="787"/>
      <c r="AH8" s="787"/>
      <c r="AI8" s="787"/>
      <c r="AJ8" s="788"/>
      <c r="AK8" s="769" t="s">
        <v>596</v>
      </c>
      <c r="AL8" s="770"/>
      <c r="AM8" s="770"/>
      <c r="AN8" s="770"/>
      <c r="AO8" s="770"/>
      <c r="AP8" s="770">
        <v>11</v>
      </c>
      <c r="AQ8" s="770"/>
      <c r="AR8" s="770"/>
      <c r="AS8" s="770"/>
      <c r="AT8" s="770"/>
      <c r="AU8" s="771"/>
      <c r="AV8" s="771"/>
      <c r="AW8" s="771"/>
      <c r="AX8" s="771"/>
      <c r="AY8" s="772"/>
      <c r="AZ8" s="228"/>
      <c r="BA8" s="228"/>
      <c r="BB8" s="228"/>
      <c r="BC8" s="228"/>
      <c r="BD8" s="228"/>
      <c r="BE8" s="229"/>
      <c r="BF8" s="229"/>
      <c r="BG8" s="229"/>
      <c r="BH8" s="229"/>
      <c r="BI8" s="229"/>
      <c r="BJ8" s="229"/>
      <c r="BK8" s="229"/>
      <c r="BL8" s="229"/>
      <c r="BM8" s="229"/>
      <c r="BN8" s="229"/>
      <c r="BO8" s="229"/>
      <c r="BP8" s="229"/>
      <c r="BQ8" s="234">
        <v>2</v>
      </c>
      <c r="BR8" s="235"/>
      <c r="BS8" s="773"/>
      <c r="BT8" s="774"/>
      <c r="BU8" s="774"/>
      <c r="BV8" s="774"/>
      <c r="BW8" s="774"/>
      <c r="BX8" s="774"/>
      <c r="BY8" s="774"/>
      <c r="BZ8" s="774"/>
      <c r="CA8" s="774"/>
      <c r="CB8" s="774"/>
      <c r="CC8" s="774"/>
      <c r="CD8" s="774"/>
      <c r="CE8" s="774"/>
      <c r="CF8" s="774"/>
      <c r="CG8" s="775"/>
      <c r="CH8" s="776"/>
      <c r="CI8" s="777"/>
      <c r="CJ8" s="777"/>
      <c r="CK8" s="777"/>
      <c r="CL8" s="778"/>
      <c r="CM8" s="776"/>
      <c r="CN8" s="777"/>
      <c r="CO8" s="777"/>
      <c r="CP8" s="777"/>
      <c r="CQ8" s="778"/>
      <c r="CR8" s="776"/>
      <c r="CS8" s="777"/>
      <c r="CT8" s="777"/>
      <c r="CU8" s="777"/>
      <c r="CV8" s="778"/>
      <c r="CW8" s="776"/>
      <c r="CX8" s="777"/>
      <c r="CY8" s="777"/>
      <c r="CZ8" s="777"/>
      <c r="DA8" s="778"/>
      <c r="DB8" s="776"/>
      <c r="DC8" s="777"/>
      <c r="DD8" s="777"/>
      <c r="DE8" s="777"/>
      <c r="DF8" s="778"/>
      <c r="DG8" s="776"/>
      <c r="DH8" s="777"/>
      <c r="DI8" s="777"/>
      <c r="DJ8" s="777"/>
      <c r="DK8" s="778"/>
      <c r="DL8" s="776"/>
      <c r="DM8" s="777"/>
      <c r="DN8" s="777"/>
      <c r="DO8" s="777"/>
      <c r="DP8" s="778"/>
      <c r="DQ8" s="776"/>
      <c r="DR8" s="777"/>
      <c r="DS8" s="777"/>
      <c r="DT8" s="777"/>
      <c r="DU8" s="778"/>
      <c r="DV8" s="773"/>
      <c r="DW8" s="774"/>
      <c r="DX8" s="774"/>
      <c r="DY8" s="774"/>
      <c r="DZ8" s="779"/>
      <c r="EA8" s="230"/>
    </row>
    <row r="9" spans="1:131" s="231" customFormat="1" ht="26.25" customHeight="1" x14ac:dyDescent="0.2">
      <c r="A9" s="234">
        <v>3</v>
      </c>
      <c r="B9" s="780" t="s">
        <v>391</v>
      </c>
      <c r="C9" s="781"/>
      <c r="D9" s="781"/>
      <c r="E9" s="781"/>
      <c r="F9" s="781"/>
      <c r="G9" s="781"/>
      <c r="H9" s="781"/>
      <c r="I9" s="781"/>
      <c r="J9" s="781"/>
      <c r="K9" s="781"/>
      <c r="L9" s="781"/>
      <c r="M9" s="781"/>
      <c r="N9" s="781"/>
      <c r="O9" s="781"/>
      <c r="P9" s="782"/>
      <c r="Q9" s="783">
        <v>45</v>
      </c>
      <c r="R9" s="784"/>
      <c r="S9" s="784"/>
      <c r="T9" s="784"/>
      <c r="U9" s="784"/>
      <c r="V9" s="784">
        <v>45</v>
      </c>
      <c r="W9" s="784"/>
      <c r="X9" s="784"/>
      <c r="Y9" s="784"/>
      <c r="Z9" s="784"/>
      <c r="AA9" s="784" t="s">
        <v>596</v>
      </c>
      <c r="AB9" s="784"/>
      <c r="AC9" s="784"/>
      <c r="AD9" s="784"/>
      <c r="AE9" s="785"/>
      <c r="AF9" s="786" t="s">
        <v>131</v>
      </c>
      <c r="AG9" s="787"/>
      <c r="AH9" s="787"/>
      <c r="AI9" s="787"/>
      <c r="AJ9" s="788"/>
      <c r="AK9" s="769" t="s">
        <v>596</v>
      </c>
      <c r="AL9" s="770"/>
      <c r="AM9" s="770"/>
      <c r="AN9" s="770"/>
      <c r="AO9" s="770"/>
      <c r="AP9" s="770" t="s">
        <v>596</v>
      </c>
      <c r="AQ9" s="770"/>
      <c r="AR9" s="770"/>
      <c r="AS9" s="770"/>
      <c r="AT9" s="770"/>
      <c r="AU9" s="771"/>
      <c r="AV9" s="771"/>
      <c r="AW9" s="771"/>
      <c r="AX9" s="771"/>
      <c r="AY9" s="772"/>
      <c r="AZ9" s="228"/>
      <c r="BA9" s="228"/>
      <c r="BB9" s="228"/>
      <c r="BC9" s="228"/>
      <c r="BD9" s="228"/>
      <c r="BE9" s="229"/>
      <c r="BF9" s="229"/>
      <c r="BG9" s="229"/>
      <c r="BH9" s="229"/>
      <c r="BI9" s="229"/>
      <c r="BJ9" s="229"/>
      <c r="BK9" s="229"/>
      <c r="BL9" s="229"/>
      <c r="BM9" s="229"/>
      <c r="BN9" s="229"/>
      <c r="BO9" s="229"/>
      <c r="BP9" s="229"/>
      <c r="BQ9" s="234">
        <v>3</v>
      </c>
      <c r="BR9" s="235"/>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30"/>
    </row>
    <row r="10" spans="1:131" s="231" customFormat="1" ht="26.25" customHeight="1" x14ac:dyDescent="0.2">
      <c r="A10" s="234">
        <v>4</v>
      </c>
      <c r="B10" s="780" t="s">
        <v>393</v>
      </c>
      <c r="C10" s="781"/>
      <c r="D10" s="781"/>
      <c r="E10" s="781"/>
      <c r="F10" s="781"/>
      <c r="G10" s="781"/>
      <c r="H10" s="781"/>
      <c r="I10" s="781"/>
      <c r="J10" s="781"/>
      <c r="K10" s="781"/>
      <c r="L10" s="781"/>
      <c r="M10" s="781"/>
      <c r="N10" s="781"/>
      <c r="O10" s="781"/>
      <c r="P10" s="782"/>
      <c r="Q10" s="783">
        <v>1431</v>
      </c>
      <c r="R10" s="784"/>
      <c r="S10" s="784"/>
      <c r="T10" s="784"/>
      <c r="U10" s="784"/>
      <c r="V10" s="784">
        <v>1431</v>
      </c>
      <c r="W10" s="784"/>
      <c r="X10" s="784"/>
      <c r="Y10" s="784"/>
      <c r="Z10" s="784"/>
      <c r="AA10" s="784" t="s">
        <v>596</v>
      </c>
      <c r="AB10" s="784"/>
      <c r="AC10" s="784"/>
      <c r="AD10" s="784"/>
      <c r="AE10" s="785"/>
      <c r="AF10" s="786" t="s">
        <v>131</v>
      </c>
      <c r="AG10" s="787"/>
      <c r="AH10" s="787"/>
      <c r="AI10" s="787"/>
      <c r="AJ10" s="788"/>
      <c r="AK10" s="769" t="s">
        <v>596</v>
      </c>
      <c r="AL10" s="770"/>
      <c r="AM10" s="770"/>
      <c r="AN10" s="770"/>
      <c r="AO10" s="770"/>
      <c r="AP10" s="770" t="s">
        <v>596</v>
      </c>
      <c r="AQ10" s="770"/>
      <c r="AR10" s="770"/>
      <c r="AS10" s="770"/>
      <c r="AT10" s="770"/>
      <c r="AU10" s="771"/>
      <c r="AV10" s="771"/>
      <c r="AW10" s="771"/>
      <c r="AX10" s="771"/>
      <c r="AY10" s="772"/>
      <c r="AZ10" s="228"/>
      <c r="BA10" s="228"/>
      <c r="BB10" s="228"/>
      <c r="BC10" s="228"/>
      <c r="BD10" s="228"/>
      <c r="BE10" s="229"/>
      <c r="BF10" s="229"/>
      <c r="BG10" s="229"/>
      <c r="BH10" s="229"/>
      <c r="BI10" s="229"/>
      <c r="BJ10" s="229"/>
      <c r="BK10" s="229"/>
      <c r="BL10" s="229"/>
      <c r="BM10" s="229"/>
      <c r="BN10" s="229"/>
      <c r="BO10" s="229"/>
      <c r="BP10" s="229"/>
      <c r="BQ10" s="234">
        <v>4</v>
      </c>
      <c r="BR10" s="235"/>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30"/>
    </row>
    <row r="11" spans="1:131" s="231" customFormat="1" ht="26.25" customHeight="1" x14ac:dyDescent="0.2">
      <c r="A11" s="234">
        <v>5</v>
      </c>
      <c r="B11" s="780" t="s">
        <v>394</v>
      </c>
      <c r="C11" s="781"/>
      <c r="D11" s="781"/>
      <c r="E11" s="781"/>
      <c r="F11" s="781"/>
      <c r="G11" s="781"/>
      <c r="H11" s="781"/>
      <c r="I11" s="781"/>
      <c r="J11" s="781"/>
      <c r="K11" s="781"/>
      <c r="L11" s="781"/>
      <c r="M11" s="781"/>
      <c r="N11" s="781"/>
      <c r="O11" s="781"/>
      <c r="P11" s="782"/>
      <c r="Q11" s="783">
        <v>43</v>
      </c>
      <c r="R11" s="784"/>
      <c r="S11" s="784"/>
      <c r="T11" s="784"/>
      <c r="U11" s="784"/>
      <c r="V11" s="784">
        <v>43</v>
      </c>
      <c r="W11" s="784"/>
      <c r="X11" s="784"/>
      <c r="Y11" s="784"/>
      <c r="Z11" s="784"/>
      <c r="AA11" s="784" t="s">
        <v>596</v>
      </c>
      <c r="AB11" s="784"/>
      <c r="AC11" s="784"/>
      <c r="AD11" s="784"/>
      <c r="AE11" s="785"/>
      <c r="AF11" s="786" t="s">
        <v>131</v>
      </c>
      <c r="AG11" s="787"/>
      <c r="AH11" s="787"/>
      <c r="AI11" s="787"/>
      <c r="AJ11" s="788"/>
      <c r="AK11" s="769" t="s">
        <v>596</v>
      </c>
      <c r="AL11" s="770"/>
      <c r="AM11" s="770"/>
      <c r="AN11" s="770"/>
      <c r="AO11" s="770"/>
      <c r="AP11" s="770" t="s">
        <v>596</v>
      </c>
      <c r="AQ11" s="770"/>
      <c r="AR11" s="770"/>
      <c r="AS11" s="770"/>
      <c r="AT11" s="770"/>
      <c r="AU11" s="771"/>
      <c r="AV11" s="771"/>
      <c r="AW11" s="771"/>
      <c r="AX11" s="771"/>
      <c r="AY11" s="772"/>
      <c r="AZ11" s="228"/>
      <c r="BA11" s="228"/>
      <c r="BB11" s="228"/>
      <c r="BC11" s="228"/>
      <c r="BD11" s="228"/>
      <c r="BE11" s="229"/>
      <c r="BF11" s="229"/>
      <c r="BG11" s="229"/>
      <c r="BH11" s="229"/>
      <c r="BI11" s="229"/>
      <c r="BJ11" s="229"/>
      <c r="BK11" s="229"/>
      <c r="BL11" s="229"/>
      <c r="BM11" s="229"/>
      <c r="BN11" s="229"/>
      <c r="BO11" s="229"/>
      <c r="BP11" s="229"/>
      <c r="BQ11" s="234">
        <v>5</v>
      </c>
      <c r="BR11" s="235"/>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30"/>
    </row>
    <row r="12" spans="1:131" s="231" customFormat="1" ht="26.25" customHeight="1" x14ac:dyDescent="0.2">
      <c r="A12" s="234">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8"/>
      <c r="BA12" s="228"/>
      <c r="BB12" s="228"/>
      <c r="BC12" s="228"/>
      <c r="BD12" s="228"/>
      <c r="BE12" s="229"/>
      <c r="BF12" s="229"/>
      <c r="BG12" s="229"/>
      <c r="BH12" s="229"/>
      <c r="BI12" s="229"/>
      <c r="BJ12" s="229"/>
      <c r="BK12" s="229"/>
      <c r="BL12" s="229"/>
      <c r="BM12" s="229"/>
      <c r="BN12" s="229"/>
      <c r="BO12" s="229"/>
      <c r="BP12" s="229"/>
      <c r="BQ12" s="234">
        <v>6</v>
      </c>
      <c r="BR12" s="235"/>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30"/>
    </row>
    <row r="13" spans="1:131" s="231" customFormat="1" ht="26.25" customHeight="1" x14ac:dyDescent="0.2">
      <c r="A13" s="234">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8"/>
      <c r="BA13" s="228"/>
      <c r="BB13" s="228"/>
      <c r="BC13" s="228"/>
      <c r="BD13" s="228"/>
      <c r="BE13" s="229"/>
      <c r="BF13" s="229"/>
      <c r="BG13" s="229"/>
      <c r="BH13" s="229"/>
      <c r="BI13" s="229"/>
      <c r="BJ13" s="229"/>
      <c r="BK13" s="229"/>
      <c r="BL13" s="229"/>
      <c r="BM13" s="229"/>
      <c r="BN13" s="229"/>
      <c r="BO13" s="229"/>
      <c r="BP13" s="229"/>
      <c r="BQ13" s="234">
        <v>7</v>
      </c>
      <c r="BR13" s="235"/>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30"/>
    </row>
    <row r="14" spans="1:131" s="231" customFormat="1" ht="26.25" customHeight="1" x14ac:dyDescent="0.2">
      <c r="A14" s="234">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8"/>
      <c r="BA14" s="228"/>
      <c r="BB14" s="228"/>
      <c r="BC14" s="228"/>
      <c r="BD14" s="228"/>
      <c r="BE14" s="229"/>
      <c r="BF14" s="229"/>
      <c r="BG14" s="229"/>
      <c r="BH14" s="229"/>
      <c r="BI14" s="229"/>
      <c r="BJ14" s="229"/>
      <c r="BK14" s="229"/>
      <c r="BL14" s="229"/>
      <c r="BM14" s="229"/>
      <c r="BN14" s="229"/>
      <c r="BO14" s="229"/>
      <c r="BP14" s="229"/>
      <c r="BQ14" s="234">
        <v>8</v>
      </c>
      <c r="BR14" s="235"/>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30"/>
    </row>
    <row r="15" spans="1:131" s="231" customFormat="1" ht="26.25" customHeight="1" x14ac:dyDescent="0.2">
      <c r="A15" s="234">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8"/>
      <c r="BA15" s="228"/>
      <c r="BB15" s="228"/>
      <c r="BC15" s="228"/>
      <c r="BD15" s="228"/>
      <c r="BE15" s="229"/>
      <c r="BF15" s="229"/>
      <c r="BG15" s="229"/>
      <c r="BH15" s="229"/>
      <c r="BI15" s="229"/>
      <c r="BJ15" s="229"/>
      <c r="BK15" s="229"/>
      <c r="BL15" s="229"/>
      <c r="BM15" s="229"/>
      <c r="BN15" s="229"/>
      <c r="BO15" s="229"/>
      <c r="BP15" s="229"/>
      <c r="BQ15" s="234">
        <v>9</v>
      </c>
      <c r="BR15" s="235"/>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30"/>
    </row>
    <row r="16" spans="1:131" s="231" customFormat="1" ht="26.25" customHeight="1" x14ac:dyDescent="0.2">
      <c r="A16" s="234">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8"/>
      <c r="BA16" s="228"/>
      <c r="BB16" s="228"/>
      <c r="BC16" s="228"/>
      <c r="BD16" s="228"/>
      <c r="BE16" s="229"/>
      <c r="BF16" s="229"/>
      <c r="BG16" s="229"/>
      <c r="BH16" s="229"/>
      <c r="BI16" s="229"/>
      <c r="BJ16" s="229"/>
      <c r="BK16" s="229"/>
      <c r="BL16" s="229"/>
      <c r="BM16" s="229"/>
      <c r="BN16" s="229"/>
      <c r="BO16" s="229"/>
      <c r="BP16" s="229"/>
      <c r="BQ16" s="234">
        <v>10</v>
      </c>
      <c r="BR16" s="235"/>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30"/>
    </row>
    <row r="17" spans="1:131" s="231" customFormat="1" ht="26.25" customHeight="1" x14ac:dyDescent="0.2">
      <c r="A17" s="234">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8"/>
      <c r="BA17" s="228"/>
      <c r="BB17" s="228"/>
      <c r="BC17" s="228"/>
      <c r="BD17" s="228"/>
      <c r="BE17" s="229"/>
      <c r="BF17" s="229"/>
      <c r="BG17" s="229"/>
      <c r="BH17" s="229"/>
      <c r="BI17" s="229"/>
      <c r="BJ17" s="229"/>
      <c r="BK17" s="229"/>
      <c r="BL17" s="229"/>
      <c r="BM17" s="229"/>
      <c r="BN17" s="229"/>
      <c r="BO17" s="229"/>
      <c r="BP17" s="229"/>
      <c r="BQ17" s="234">
        <v>11</v>
      </c>
      <c r="BR17" s="235"/>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30"/>
    </row>
    <row r="18" spans="1:131" s="231" customFormat="1" ht="26.25" customHeight="1" x14ac:dyDescent="0.2">
      <c r="A18" s="234">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8"/>
      <c r="BA18" s="228"/>
      <c r="BB18" s="228"/>
      <c r="BC18" s="228"/>
      <c r="BD18" s="228"/>
      <c r="BE18" s="229"/>
      <c r="BF18" s="229"/>
      <c r="BG18" s="229"/>
      <c r="BH18" s="229"/>
      <c r="BI18" s="229"/>
      <c r="BJ18" s="229"/>
      <c r="BK18" s="229"/>
      <c r="BL18" s="229"/>
      <c r="BM18" s="229"/>
      <c r="BN18" s="229"/>
      <c r="BO18" s="229"/>
      <c r="BP18" s="229"/>
      <c r="BQ18" s="234">
        <v>12</v>
      </c>
      <c r="BR18" s="235"/>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30"/>
    </row>
    <row r="19" spans="1:131" s="231" customFormat="1" ht="26.25" customHeight="1" x14ac:dyDescent="0.2">
      <c r="A19" s="234">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8"/>
      <c r="BA19" s="228"/>
      <c r="BB19" s="228"/>
      <c r="BC19" s="228"/>
      <c r="BD19" s="228"/>
      <c r="BE19" s="229"/>
      <c r="BF19" s="229"/>
      <c r="BG19" s="229"/>
      <c r="BH19" s="229"/>
      <c r="BI19" s="229"/>
      <c r="BJ19" s="229"/>
      <c r="BK19" s="229"/>
      <c r="BL19" s="229"/>
      <c r="BM19" s="229"/>
      <c r="BN19" s="229"/>
      <c r="BO19" s="229"/>
      <c r="BP19" s="229"/>
      <c r="BQ19" s="234">
        <v>13</v>
      </c>
      <c r="BR19" s="235"/>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30"/>
    </row>
    <row r="20" spans="1:131" s="231" customFormat="1" ht="26.25" customHeight="1" x14ac:dyDescent="0.2">
      <c r="A20" s="234">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8"/>
      <c r="BA20" s="228"/>
      <c r="BB20" s="228"/>
      <c r="BC20" s="228"/>
      <c r="BD20" s="228"/>
      <c r="BE20" s="229"/>
      <c r="BF20" s="229"/>
      <c r="BG20" s="229"/>
      <c r="BH20" s="229"/>
      <c r="BI20" s="229"/>
      <c r="BJ20" s="229"/>
      <c r="BK20" s="229"/>
      <c r="BL20" s="229"/>
      <c r="BM20" s="229"/>
      <c r="BN20" s="229"/>
      <c r="BO20" s="229"/>
      <c r="BP20" s="229"/>
      <c r="BQ20" s="234">
        <v>14</v>
      </c>
      <c r="BR20" s="235"/>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30"/>
    </row>
    <row r="21" spans="1:131" s="231" customFormat="1" ht="26.25" customHeight="1" thickBot="1" x14ac:dyDescent="0.25">
      <c r="A21" s="234">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8"/>
      <c r="BA21" s="228"/>
      <c r="BB21" s="228"/>
      <c r="BC21" s="228"/>
      <c r="BD21" s="228"/>
      <c r="BE21" s="229"/>
      <c r="BF21" s="229"/>
      <c r="BG21" s="229"/>
      <c r="BH21" s="229"/>
      <c r="BI21" s="229"/>
      <c r="BJ21" s="229"/>
      <c r="BK21" s="229"/>
      <c r="BL21" s="229"/>
      <c r="BM21" s="229"/>
      <c r="BN21" s="229"/>
      <c r="BO21" s="229"/>
      <c r="BP21" s="229"/>
      <c r="BQ21" s="234">
        <v>15</v>
      </c>
      <c r="BR21" s="235"/>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30"/>
    </row>
    <row r="22" spans="1:131" s="231" customFormat="1" ht="26.25" customHeight="1" x14ac:dyDescent="0.2">
      <c r="A22" s="234">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396</v>
      </c>
      <c r="BA22" s="806"/>
      <c r="BB22" s="806"/>
      <c r="BC22" s="806"/>
      <c r="BD22" s="807"/>
      <c r="BE22" s="229"/>
      <c r="BF22" s="229"/>
      <c r="BG22" s="229"/>
      <c r="BH22" s="229"/>
      <c r="BI22" s="229"/>
      <c r="BJ22" s="229"/>
      <c r="BK22" s="229"/>
      <c r="BL22" s="229"/>
      <c r="BM22" s="229"/>
      <c r="BN22" s="229"/>
      <c r="BO22" s="229"/>
      <c r="BP22" s="229"/>
      <c r="BQ22" s="234">
        <v>16</v>
      </c>
      <c r="BR22" s="235"/>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30"/>
    </row>
    <row r="23" spans="1:131" s="231" customFormat="1" ht="26.25" customHeight="1" thickBot="1" x14ac:dyDescent="0.25">
      <c r="A23" s="236" t="s">
        <v>397</v>
      </c>
      <c r="B23" s="789" t="s">
        <v>398</v>
      </c>
      <c r="C23" s="790"/>
      <c r="D23" s="790"/>
      <c r="E23" s="790"/>
      <c r="F23" s="790"/>
      <c r="G23" s="790"/>
      <c r="H23" s="790"/>
      <c r="I23" s="790"/>
      <c r="J23" s="790"/>
      <c r="K23" s="790"/>
      <c r="L23" s="790"/>
      <c r="M23" s="790"/>
      <c r="N23" s="790"/>
      <c r="O23" s="790"/>
      <c r="P23" s="791"/>
      <c r="Q23" s="792">
        <v>20483</v>
      </c>
      <c r="R23" s="793"/>
      <c r="S23" s="793"/>
      <c r="T23" s="793"/>
      <c r="U23" s="793"/>
      <c r="V23" s="793">
        <v>19402</v>
      </c>
      <c r="W23" s="793"/>
      <c r="X23" s="793"/>
      <c r="Y23" s="793"/>
      <c r="Z23" s="793"/>
      <c r="AA23" s="793">
        <v>1081</v>
      </c>
      <c r="AB23" s="793"/>
      <c r="AC23" s="793"/>
      <c r="AD23" s="793"/>
      <c r="AE23" s="794"/>
      <c r="AF23" s="795">
        <v>428</v>
      </c>
      <c r="AG23" s="793"/>
      <c r="AH23" s="793"/>
      <c r="AI23" s="793"/>
      <c r="AJ23" s="796"/>
      <c r="AK23" s="797"/>
      <c r="AL23" s="798"/>
      <c r="AM23" s="798"/>
      <c r="AN23" s="798"/>
      <c r="AO23" s="798"/>
      <c r="AP23" s="793">
        <v>16366</v>
      </c>
      <c r="AQ23" s="793"/>
      <c r="AR23" s="793"/>
      <c r="AS23" s="793"/>
      <c r="AT23" s="793"/>
      <c r="AU23" s="809"/>
      <c r="AV23" s="809"/>
      <c r="AW23" s="809"/>
      <c r="AX23" s="809"/>
      <c r="AY23" s="810"/>
      <c r="AZ23" s="811" t="s">
        <v>399</v>
      </c>
      <c r="BA23" s="812"/>
      <c r="BB23" s="812"/>
      <c r="BC23" s="812"/>
      <c r="BD23" s="813"/>
      <c r="BE23" s="229"/>
      <c r="BF23" s="229"/>
      <c r="BG23" s="229"/>
      <c r="BH23" s="229"/>
      <c r="BI23" s="229"/>
      <c r="BJ23" s="229"/>
      <c r="BK23" s="229"/>
      <c r="BL23" s="229"/>
      <c r="BM23" s="229"/>
      <c r="BN23" s="229"/>
      <c r="BO23" s="229"/>
      <c r="BP23" s="229"/>
      <c r="BQ23" s="234">
        <v>17</v>
      </c>
      <c r="BR23" s="235"/>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30"/>
    </row>
    <row r="24" spans="1:131" s="231" customFormat="1" ht="26.25" customHeight="1" x14ac:dyDescent="0.2">
      <c r="A24" s="808" t="s">
        <v>400</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28"/>
      <c r="BA24" s="228"/>
      <c r="BB24" s="228"/>
      <c r="BC24" s="228"/>
      <c r="BD24" s="228"/>
      <c r="BE24" s="229"/>
      <c r="BF24" s="229"/>
      <c r="BG24" s="229"/>
      <c r="BH24" s="229"/>
      <c r="BI24" s="229"/>
      <c r="BJ24" s="229"/>
      <c r="BK24" s="229"/>
      <c r="BL24" s="229"/>
      <c r="BM24" s="229"/>
      <c r="BN24" s="229"/>
      <c r="BO24" s="229"/>
      <c r="BP24" s="229"/>
      <c r="BQ24" s="234">
        <v>18</v>
      </c>
      <c r="BR24" s="235"/>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30"/>
    </row>
    <row r="25" spans="1:131" ht="26.25" customHeight="1" thickBot="1" x14ac:dyDescent="0.25">
      <c r="A25" s="725" t="s">
        <v>401</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8"/>
      <c r="BK25" s="228"/>
      <c r="BL25" s="228"/>
      <c r="BM25" s="228"/>
      <c r="BN25" s="228"/>
      <c r="BO25" s="237"/>
      <c r="BP25" s="237"/>
      <c r="BQ25" s="234">
        <v>19</v>
      </c>
      <c r="BR25" s="235"/>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26"/>
    </row>
    <row r="26" spans="1:131" ht="26.25" customHeight="1" x14ac:dyDescent="0.2">
      <c r="A26" s="727" t="s">
        <v>372</v>
      </c>
      <c r="B26" s="728"/>
      <c r="C26" s="728"/>
      <c r="D26" s="728"/>
      <c r="E26" s="728"/>
      <c r="F26" s="728"/>
      <c r="G26" s="728"/>
      <c r="H26" s="728"/>
      <c r="I26" s="728"/>
      <c r="J26" s="728"/>
      <c r="K26" s="728"/>
      <c r="L26" s="728"/>
      <c r="M26" s="728"/>
      <c r="N26" s="728"/>
      <c r="O26" s="728"/>
      <c r="P26" s="729"/>
      <c r="Q26" s="733" t="s">
        <v>402</v>
      </c>
      <c r="R26" s="734"/>
      <c r="S26" s="734"/>
      <c r="T26" s="734"/>
      <c r="U26" s="735"/>
      <c r="V26" s="733" t="s">
        <v>403</v>
      </c>
      <c r="W26" s="734"/>
      <c r="X26" s="734"/>
      <c r="Y26" s="734"/>
      <c r="Z26" s="735"/>
      <c r="AA26" s="733" t="s">
        <v>404</v>
      </c>
      <c r="AB26" s="734"/>
      <c r="AC26" s="734"/>
      <c r="AD26" s="734"/>
      <c r="AE26" s="734"/>
      <c r="AF26" s="814" t="s">
        <v>405</v>
      </c>
      <c r="AG26" s="815"/>
      <c r="AH26" s="815"/>
      <c r="AI26" s="815"/>
      <c r="AJ26" s="816"/>
      <c r="AK26" s="734" t="s">
        <v>406</v>
      </c>
      <c r="AL26" s="734"/>
      <c r="AM26" s="734"/>
      <c r="AN26" s="734"/>
      <c r="AO26" s="735"/>
      <c r="AP26" s="733" t="s">
        <v>407</v>
      </c>
      <c r="AQ26" s="734"/>
      <c r="AR26" s="734"/>
      <c r="AS26" s="734"/>
      <c r="AT26" s="735"/>
      <c r="AU26" s="733" t="s">
        <v>408</v>
      </c>
      <c r="AV26" s="734"/>
      <c r="AW26" s="734"/>
      <c r="AX26" s="734"/>
      <c r="AY26" s="735"/>
      <c r="AZ26" s="733" t="s">
        <v>409</v>
      </c>
      <c r="BA26" s="734"/>
      <c r="BB26" s="734"/>
      <c r="BC26" s="734"/>
      <c r="BD26" s="735"/>
      <c r="BE26" s="733" t="s">
        <v>379</v>
      </c>
      <c r="BF26" s="734"/>
      <c r="BG26" s="734"/>
      <c r="BH26" s="734"/>
      <c r="BI26" s="740"/>
      <c r="BJ26" s="228"/>
      <c r="BK26" s="228"/>
      <c r="BL26" s="228"/>
      <c r="BM26" s="228"/>
      <c r="BN26" s="228"/>
      <c r="BO26" s="237"/>
      <c r="BP26" s="237"/>
      <c r="BQ26" s="234">
        <v>20</v>
      </c>
      <c r="BR26" s="235"/>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26"/>
    </row>
    <row r="27" spans="1:131" ht="26.25" customHeight="1" thickBot="1" x14ac:dyDescent="0.25">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8"/>
      <c r="BK27" s="228"/>
      <c r="BL27" s="228"/>
      <c r="BM27" s="228"/>
      <c r="BN27" s="228"/>
      <c r="BO27" s="237"/>
      <c r="BP27" s="237"/>
      <c r="BQ27" s="234">
        <v>21</v>
      </c>
      <c r="BR27" s="235"/>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26"/>
    </row>
    <row r="28" spans="1:131" ht="26.25" customHeight="1" thickTop="1" x14ac:dyDescent="0.2">
      <c r="A28" s="238">
        <v>1</v>
      </c>
      <c r="B28" s="749" t="s">
        <v>410</v>
      </c>
      <c r="C28" s="750"/>
      <c r="D28" s="750"/>
      <c r="E28" s="750"/>
      <c r="F28" s="750"/>
      <c r="G28" s="750"/>
      <c r="H28" s="750"/>
      <c r="I28" s="750"/>
      <c r="J28" s="750"/>
      <c r="K28" s="750"/>
      <c r="L28" s="750"/>
      <c r="M28" s="750"/>
      <c r="N28" s="750"/>
      <c r="O28" s="750"/>
      <c r="P28" s="751"/>
      <c r="Q28" s="822">
        <v>2894</v>
      </c>
      <c r="R28" s="823"/>
      <c r="S28" s="823"/>
      <c r="T28" s="823"/>
      <c r="U28" s="823"/>
      <c r="V28" s="823">
        <v>2893</v>
      </c>
      <c r="W28" s="823"/>
      <c r="X28" s="823"/>
      <c r="Y28" s="823"/>
      <c r="Z28" s="823"/>
      <c r="AA28" s="823">
        <v>1</v>
      </c>
      <c r="AB28" s="823"/>
      <c r="AC28" s="823"/>
      <c r="AD28" s="823"/>
      <c r="AE28" s="824"/>
      <c r="AF28" s="825">
        <v>1</v>
      </c>
      <c r="AG28" s="823"/>
      <c r="AH28" s="823"/>
      <c r="AI28" s="823"/>
      <c r="AJ28" s="826"/>
      <c r="AK28" s="827">
        <v>219</v>
      </c>
      <c r="AL28" s="828"/>
      <c r="AM28" s="828"/>
      <c r="AN28" s="828"/>
      <c r="AO28" s="828"/>
      <c r="AP28" s="828" t="s">
        <v>596</v>
      </c>
      <c r="AQ28" s="828"/>
      <c r="AR28" s="828"/>
      <c r="AS28" s="828"/>
      <c r="AT28" s="828"/>
      <c r="AU28" s="828" t="s">
        <v>596</v>
      </c>
      <c r="AV28" s="828"/>
      <c r="AW28" s="828"/>
      <c r="AX28" s="828"/>
      <c r="AY28" s="828"/>
      <c r="AZ28" s="829" t="s">
        <v>596</v>
      </c>
      <c r="BA28" s="829"/>
      <c r="BB28" s="829"/>
      <c r="BC28" s="829"/>
      <c r="BD28" s="829"/>
      <c r="BE28" s="820"/>
      <c r="BF28" s="820"/>
      <c r="BG28" s="820"/>
      <c r="BH28" s="820"/>
      <c r="BI28" s="821"/>
      <c r="BJ28" s="228"/>
      <c r="BK28" s="228"/>
      <c r="BL28" s="228"/>
      <c r="BM28" s="228"/>
      <c r="BN28" s="228"/>
      <c r="BO28" s="237"/>
      <c r="BP28" s="237"/>
      <c r="BQ28" s="234">
        <v>22</v>
      </c>
      <c r="BR28" s="235"/>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26"/>
    </row>
    <row r="29" spans="1:131" ht="26.25" customHeight="1" x14ac:dyDescent="0.2">
      <c r="A29" s="238">
        <v>2</v>
      </c>
      <c r="B29" s="780" t="s">
        <v>411</v>
      </c>
      <c r="C29" s="781"/>
      <c r="D29" s="781"/>
      <c r="E29" s="781"/>
      <c r="F29" s="781"/>
      <c r="G29" s="781"/>
      <c r="H29" s="781"/>
      <c r="I29" s="781"/>
      <c r="J29" s="781"/>
      <c r="K29" s="781"/>
      <c r="L29" s="781"/>
      <c r="M29" s="781"/>
      <c r="N29" s="781"/>
      <c r="O29" s="781"/>
      <c r="P29" s="782"/>
      <c r="Q29" s="783">
        <v>2553</v>
      </c>
      <c r="R29" s="784"/>
      <c r="S29" s="784"/>
      <c r="T29" s="784"/>
      <c r="U29" s="784"/>
      <c r="V29" s="784">
        <v>2433</v>
      </c>
      <c r="W29" s="784"/>
      <c r="X29" s="784"/>
      <c r="Y29" s="784"/>
      <c r="Z29" s="784"/>
      <c r="AA29" s="784">
        <v>120</v>
      </c>
      <c r="AB29" s="784"/>
      <c r="AC29" s="784"/>
      <c r="AD29" s="784"/>
      <c r="AE29" s="785"/>
      <c r="AF29" s="786">
        <v>120</v>
      </c>
      <c r="AG29" s="787"/>
      <c r="AH29" s="787"/>
      <c r="AI29" s="787"/>
      <c r="AJ29" s="788"/>
      <c r="AK29" s="834">
        <v>380</v>
      </c>
      <c r="AL29" s="830"/>
      <c r="AM29" s="830"/>
      <c r="AN29" s="830"/>
      <c r="AO29" s="830"/>
      <c r="AP29" s="830" t="s">
        <v>596</v>
      </c>
      <c r="AQ29" s="830"/>
      <c r="AR29" s="830"/>
      <c r="AS29" s="830"/>
      <c r="AT29" s="830"/>
      <c r="AU29" s="830" t="s">
        <v>596</v>
      </c>
      <c r="AV29" s="830"/>
      <c r="AW29" s="830"/>
      <c r="AX29" s="830"/>
      <c r="AY29" s="830"/>
      <c r="AZ29" s="831" t="s">
        <v>596</v>
      </c>
      <c r="BA29" s="831"/>
      <c r="BB29" s="831"/>
      <c r="BC29" s="831"/>
      <c r="BD29" s="831"/>
      <c r="BE29" s="832"/>
      <c r="BF29" s="832"/>
      <c r="BG29" s="832"/>
      <c r="BH29" s="832"/>
      <c r="BI29" s="833"/>
      <c r="BJ29" s="228"/>
      <c r="BK29" s="228"/>
      <c r="BL29" s="228"/>
      <c r="BM29" s="228"/>
      <c r="BN29" s="228"/>
      <c r="BO29" s="237"/>
      <c r="BP29" s="237"/>
      <c r="BQ29" s="234">
        <v>23</v>
      </c>
      <c r="BR29" s="235"/>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26"/>
    </row>
    <row r="30" spans="1:131" ht="26.25" customHeight="1" x14ac:dyDescent="0.2">
      <c r="A30" s="238">
        <v>3</v>
      </c>
      <c r="B30" s="780" t="s">
        <v>412</v>
      </c>
      <c r="C30" s="781"/>
      <c r="D30" s="781"/>
      <c r="E30" s="781"/>
      <c r="F30" s="781"/>
      <c r="G30" s="781"/>
      <c r="H30" s="781"/>
      <c r="I30" s="781"/>
      <c r="J30" s="781"/>
      <c r="K30" s="781"/>
      <c r="L30" s="781"/>
      <c r="M30" s="781"/>
      <c r="N30" s="781"/>
      <c r="O30" s="781"/>
      <c r="P30" s="782"/>
      <c r="Q30" s="783">
        <v>347</v>
      </c>
      <c r="R30" s="784"/>
      <c r="S30" s="784"/>
      <c r="T30" s="784"/>
      <c r="U30" s="784"/>
      <c r="V30" s="784">
        <v>345</v>
      </c>
      <c r="W30" s="784"/>
      <c r="X30" s="784"/>
      <c r="Y30" s="784"/>
      <c r="Z30" s="784"/>
      <c r="AA30" s="784">
        <v>2</v>
      </c>
      <c r="AB30" s="784"/>
      <c r="AC30" s="784"/>
      <c r="AD30" s="784"/>
      <c r="AE30" s="785"/>
      <c r="AF30" s="786">
        <v>2</v>
      </c>
      <c r="AG30" s="787"/>
      <c r="AH30" s="787"/>
      <c r="AI30" s="787"/>
      <c r="AJ30" s="788"/>
      <c r="AK30" s="834">
        <v>97</v>
      </c>
      <c r="AL30" s="830"/>
      <c r="AM30" s="830"/>
      <c r="AN30" s="830"/>
      <c r="AO30" s="830"/>
      <c r="AP30" s="830" t="s">
        <v>596</v>
      </c>
      <c r="AQ30" s="830"/>
      <c r="AR30" s="830"/>
      <c r="AS30" s="830"/>
      <c r="AT30" s="830"/>
      <c r="AU30" s="830" t="s">
        <v>596</v>
      </c>
      <c r="AV30" s="830"/>
      <c r="AW30" s="830"/>
      <c r="AX30" s="830"/>
      <c r="AY30" s="830"/>
      <c r="AZ30" s="831" t="s">
        <v>596</v>
      </c>
      <c r="BA30" s="831"/>
      <c r="BB30" s="831"/>
      <c r="BC30" s="831"/>
      <c r="BD30" s="831"/>
      <c r="BE30" s="832"/>
      <c r="BF30" s="832"/>
      <c r="BG30" s="832"/>
      <c r="BH30" s="832"/>
      <c r="BI30" s="833"/>
      <c r="BJ30" s="228"/>
      <c r="BK30" s="228"/>
      <c r="BL30" s="228"/>
      <c r="BM30" s="228"/>
      <c r="BN30" s="228"/>
      <c r="BO30" s="237"/>
      <c r="BP30" s="237"/>
      <c r="BQ30" s="234">
        <v>24</v>
      </c>
      <c r="BR30" s="235"/>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26"/>
    </row>
    <row r="31" spans="1:131" ht="26.25" customHeight="1" x14ac:dyDescent="0.2">
      <c r="A31" s="238">
        <v>4</v>
      </c>
      <c r="B31" s="780" t="s">
        <v>413</v>
      </c>
      <c r="C31" s="781"/>
      <c r="D31" s="781"/>
      <c r="E31" s="781"/>
      <c r="F31" s="781"/>
      <c r="G31" s="781"/>
      <c r="H31" s="781"/>
      <c r="I31" s="781"/>
      <c r="J31" s="781"/>
      <c r="K31" s="781"/>
      <c r="L31" s="781"/>
      <c r="M31" s="781"/>
      <c r="N31" s="781"/>
      <c r="O31" s="781"/>
      <c r="P31" s="782"/>
      <c r="Q31" s="783">
        <v>317</v>
      </c>
      <c r="R31" s="784"/>
      <c r="S31" s="784"/>
      <c r="T31" s="784"/>
      <c r="U31" s="784"/>
      <c r="V31" s="784">
        <v>266</v>
      </c>
      <c r="W31" s="784"/>
      <c r="X31" s="784"/>
      <c r="Y31" s="784"/>
      <c r="Z31" s="784"/>
      <c r="AA31" s="784">
        <v>51</v>
      </c>
      <c r="AB31" s="784"/>
      <c r="AC31" s="784"/>
      <c r="AD31" s="784"/>
      <c r="AE31" s="785"/>
      <c r="AF31" s="786">
        <v>712</v>
      </c>
      <c r="AG31" s="787"/>
      <c r="AH31" s="787"/>
      <c r="AI31" s="787"/>
      <c r="AJ31" s="788"/>
      <c r="AK31" s="834">
        <v>92</v>
      </c>
      <c r="AL31" s="830"/>
      <c r="AM31" s="830"/>
      <c r="AN31" s="830"/>
      <c r="AO31" s="830"/>
      <c r="AP31" s="830">
        <v>948</v>
      </c>
      <c r="AQ31" s="830"/>
      <c r="AR31" s="830"/>
      <c r="AS31" s="830"/>
      <c r="AT31" s="830"/>
      <c r="AU31" s="830">
        <v>243</v>
      </c>
      <c r="AV31" s="830"/>
      <c r="AW31" s="830"/>
      <c r="AX31" s="830"/>
      <c r="AY31" s="830"/>
      <c r="AZ31" s="831" t="s">
        <v>596</v>
      </c>
      <c r="BA31" s="831"/>
      <c r="BB31" s="831"/>
      <c r="BC31" s="831"/>
      <c r="BD31" s="831"/>
      <c r="BE31" s="832" t="s">
        <v>414</v>
      </c>
      <c r="BF31" s="832"/>
      <c r="BG31" s="832"/>
      <c r="BH31" s="832"/>
      <c r="BI31" s="833"/>
      <c r="BJ31" s="228"/>
      <c r="BK31" s="228"/>
      <c r="BL31" s="228"/>
      <c r="BM31" s="228"/>
      <c r="BN31" s="228"/>
      <c r="BO31" s="237"/>
      <c r="BP31" s="237"/>
      <c r="BQ31" s="234">
        <v>25</v>
      </c>
      <c r="BR31" s="235"/>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26"/>
    </row>
    <row r="32" spans="1:131" ht="26.25" customHeight="1" x14ac:dyDescent="0.2">
      <c r="A32" s="238">
        <v>5</v>
      </c>
      <c r="B32" s="780" t="s">
        <v>415</v>
      </c>
      <c r="C32" s="781"/>
      <c r="D32" s="781"/>
      <c r="E32" s="781"/>
      <c r="F32" s="781"/>
      <c r="G32" s="781"/>
      <c r="H32" s="781"/>
      <c r="I32" s="781"/>
      <c r="J32" s="781"/>
      <c r="K32" s="781"/>
      <c r="L32" s="781"/>
      <c r="M32" s="781"/>
      <c r="N32" s="781"/>
      <c r="O32" s="781"/>
      <c r="P32" s="782"/>
      <c r="Q32" s="783">
        <v>431</v>
      </c>
      <c r="R32" s="784"/>
      <c r="S32" s="784"/>
      <c r="T32" s="784"/>
      <c r="U32" s="784"/>
      <c r="V32" s="784">
        <v>453</v>
      </c>
      <c r="W32" s="784"/>
      <c r="X32" s="784"/>
      <c r="Y32" s="784"/>
      <c r="Z32" s="784"/>
      <c r="AA32" s="784">
        <v>-22</v>
      </c>
      <c r="AB32" s="784"/>
      <c r="AC32" s="784"/>
      <c r="AD32" s="784"/>
      <c r="AE32" s="785"/>
      <c r="AF32" s="786" t="s">
        <v>131</v>
      </c>
      <c r="AG32" s="787"/>
      <c r="AH32" s="787"/>
      <c r="AI32" s="787"/>
      <c r="AJ32" s="788"/>
      <c r="AK32" s="834">
        <v>313</v>
      </c>
      <c r="AL32" s="830"/>
      <c r="AM32" s="830"/>
      <c r="AN32" s="830"/>
      <c r="AO32" s="830"/>
      <c r="AP32" s="830">
        <v>3798</v>
      </c>
      <c r="AQ32" s="830"/>
      <c r="AR32" s="830"/>
      <c r="AS32" s="830"/>
      <c r="AT32" s="830"/>
      <c r="AU32" s="830">
        <v>3798</v>
      </c>
      <c r="AV32" s="830"/>
      <c r="AW32" s="830"/>
      <c r="AX32" s="830"/>
      <c r="AY32" s="830"/>
      <c r="AZ32" s="831" t="s">
        <v>596</v>
      </c>
      <c r="BA32" s="831"/>
      <c r="BB32" s="831"/>
      <c r="BC32" s="831"/>
      <c r="BD32" s="831"/>
      <c r="BE32" s="832" t="s">
        <v>416</v>
      </c>
      <c r="BF32" s="832"/>
      <c r="BG32" s="832"/>
      <c r="BH32" s="832"/>
      <c r="BI32" s="833"/>
      <c r="BJ32" s="228"/>
      <c r="BK32" s="228"/>
      <c r="BL32" s="228"/>
      <c r="BM32" s="228"/>
      <c r="BN32" s="228"/>
      <c r="BO32" s="237"/>
      <c r="BP32" s="237"/>
      <c r="BQ32" s="234">
        <v>26</v>
      </c>
      <c r="BR32" s="235"/>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26"/>
    </row>
    <row r="33" spans="1:131" ht="26.25" customHeight="1" x14ac:dyDescent="0.2">
      <c r="A33" s="238">
        <v>6</v>
      </c>
      <c r="B33" s="780" t="s">
        <v>417</v>
      </c>
      <c r="C33" s="781"/>
      <c r="D33" s="781"/>
      <c r="E33" s="781"/>
      <c r="F33" s="781"/>
      <c r="G33" s="781"/>
      <c r="H33" s="781"/>
      <c r="I33" s="781"/>
      <c r="J33" s="781"/>
      <c r="K33" s="781"/>
      <c r="L33" s="781"/>
      <c r="M33" s="781"/>
      <c r="N33" s="781"/>
      <c r="O33" s="781"/>
      <c r="P33" s="782"/>
      <c r="Q33" s="783">
        <v>14</v>
      </c>
      <c r="R33" s="784"/>
      <c r="S33" s="784"/>
      <c r="T33" s="784"/>
      <c r="U33" s="784"/>
      <c r="V33" s="784">
        <v>1</v>
      </c>
      <c r="W33" s="784"/>
      <c r="X33" s="784"/>
      <c r="Y33" s="784"/>
      <c r="Z33" s="784"/>
      <c r="AA33" s="784">
        <v>13</v>
      </c>
      <c r="AB33" s="784"/>
      <c r="AC33" s="784"/>
      <c r="AD33" s="784"/>
      <c r="AE33" s="785"/>
      <c r="AF33" s="786">
        <v>11</v>
      </c>
      <c r="AG33" s="787"/>
      <c r="AH33" s="787"/>
      <c r="AI33" s="787"/>
      <c r="AJ33" s="788"/>
      <c r="AK33" s="834">
        <v>1</v>
      </c>
      <c r="AL33" s="830"/>
      <c r="AM33" s="830"/>
      <c r="AN33" s="830"/>
      <c r="AO33" s="830"/>
      <c r="AP33" s="830">
        <v>6</v>
      </c>
      <c r="AQ33" s="830"/>
      <c r="AR33" s="830"/>
      <c r="AS33" s="830"/>
      <c r="AT33" s="830"/>
      <c r="AU33" s="830" t="s">
        <v>596</v>
      </c>
      <c r="AV33" s="830"/>
      <c r="AW33" s="830"/>
      <c r="AX33" s="830"/>
      <c r="AY33" s="830"/>
      <c r="AZ33" s="831" t="s">
        <v>596</v>
      </c>
      <c r="BA33" s="831"/>
      <c r="BB33" s="831"/>
      <c r="BC33" s="831"/>
      <c r="BD33" s="831"/>
      <c r="BE33" s="832" t="s">
        <v>418</v>
      </c>
      <c r="BF33" s="832"/>
      <c r="BG33" s="832"/>
      <c r="BH33" s="832"/>
      <c r="BI33" s="833"/>
      <c r="BJ33" s="228"/>
      <c r="BK33" s="228"/>
      <c r="BL33" s="228"/>
      <c r="BM33" s="228"/>
      <c r="BN33" s="228"/>
      <c r="BO33" s="237"/>
      <c r="BP33" s="237"/>
      <c r="BQ33" s="234">
        <v>27</v>
      </c>
      <c r="BR33" s="235"/>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26"/>
    </row>
    <row r="34" spans="1:131" ht="26.25" customHeight="1" x14ac:dyDescent="0.2">
      <c r="A34" s="238">
        <v>7</v>
      </c>
      <c r="B34" s="780"/>
      <c r="C34" s="781"/>
      <c r="D34" s="781"/>
      <c r="E34" s="781"/>
      <c r="F34" s="781"/>
      <c r="G34" s="781"/>
      <c r="H34" s="781"/>
      <c r="I34" s="781"/>
      <c r="J34" s="781"/>
      <c r="K34" s="781"/>
      <c r="L34" s="781"/>
      <c r="M34" s="781"/>
      <c r="N34" s="781"/>
      <c r="O34" s="781"/>
      <c r="P34" s="782"/>
      <c r="Q34" s="783"/>
      <c r="R34" s="784"/>
      <c r="S34" s="784"/>
      <c r="T34" s="784"/>
      <c r="U34" s="784"/>
      <c r="V34" s="784"/>
      <c r="W34" s="784"/>
      <c r="X34" s="784"/>
      <c r="Y34" s="784"/>
      <c r="Z34" s="784"/>
      <c r="AA34" s="784"/>
      <c r="AB34" s="784"/>
      <c r="AC34" s="784"/>
      <c r="AD34" s="784"/>
      <c r="AE34" s="785"/>
      <c r="AF34" s="786"/>
      <c r="AG34" s="787"/>
      <c r="AH34" s="787"/>
      <c r="AI34" s="787"/>
      <c r="AJ34" s="788"/>
      <c r="AK34" s="834"/>
      <c r="AL34" s="830"/>
      <c r="AM34" s="830"/>
      <c r="AN34" s="830"/>
      <c r="AO34" s="830"/>
      <c r="AP34" s="830"/>
      <c r="AQ34" s="830"/>
      <c r="AR34" s="830"/>
      <c r="AS34" s="830"/>
      <c r="AT34" s="830"/>
      <c r="AU34" s="830"/>
      <c r="AV34" s="830"/>
      <c r="AW34" s="830"/>
      <c r="AX34" s="830"/>
      <c r="AY34" s="830"/>
      <c r="AZ34" s="831"/>
      <c r="BA34" s="831"/>
      <c r="BB34" s="831"/>
      <c r="BC34" s="831"/>
      <c r="BD34" s="831"/>
      <c r="BE34" s="832"/>
      <c r="BF34" s="832"/>
      <c r="BG34" s="832"/>
      <c r="BH34" s="832"/>
      <c r="BI34" s="833"/>
      <c r="BJ34" s="228"/>
      <c r="BK34" s="228"/>
      <c r="BL34" s="228"/>
      <c r="BM34" s="228"/>
      <c r="BN34" s="228"/>
      <c r="BO34" s="237"/>
      <c r="BP34" s="237"/>
      <c r="BQ34" s="234">
        <v>28</v>
      </c>
      <c r="BR34" s="235"/>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26"/>
    </row>
    <row r="35" spans="1:131" ht="26.25" customHeight="1" x14ac:dyDescent="0.2">
      <c r="A35" s="238">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28"/>
      <c r="BK35" s="228"/>
      <c r="BL35" s="228"/>
      <c r="BM35" s="228"/>
      <c r="BN35" s="228"/>
      <c r="BO35" s="237"/>
      <c r="BP35" s="237"/>
      <c r="BQ35" s="234">
        <v>29</v>
      </c>
      <c r="BR35" s="235"/>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26"/>
    </row>
    <row r="36" spans="1:131" ht="26.25" customHeight="1" x14ac:dyDescent="0.2">
      <c r="A36" s="238">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28"/>
      <c r="BK36" s="228"/>
      <c r="BL36" s="228"/>
      <c r="BM36" s="228"/>
      <c r="BN36" s="228"/>
      <c r="BO36" s="237"/>
      <c r="BP36" s="237"/>
      <c r="BQ36" s="234">
        <v>30</v>
      </c>
      <c r="BR36" s="235"/>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26"/>
    </row>
    <row r="37" spans="1:131" ht="26.25" customHeight="1" x14ac:dyDescent="0.2">
      <c r="A37" s="238">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28"/>
      <c r="BK37" s="228"/>
      <c r="BL37" s="228"/>
      <c r="BM37" s="228"/>
      <c r="BN37" s="228"/>
      <c r="BO37" s="237"/>
      <c r="BP37" s="237"/>
      <c r="BQ37" s="234">
        <v>31</v>
      </c>
      <c r="BR37" s="235"/>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26"/>
    </row>
    <row r="38" spans="1:131" ht="26.25" customHeight="1" x14ac:dyDescent="0.2">
      <c r="A38" s="238">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28"/>
      <c r="BK38" s="228"/>
      <c r="BL38" s="228"/>
      <c r="BM38" s="228"/>
      <c r="BN38" s="228"/>
      <c r="BO38" s="237"/>
      <c r="BP38" s="237"/>
      <c r="BQ38" s="234">
        <v>32</v>
      </c>
      <c r="BR38" s="235"/>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26"/>
    </row>
    <row r="39" spans="1:131" ht="26.25" customHeight="1" x14ac:dyDescent="0.2">
      <c r="A39" s="238">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28"/>
      <c r="BK39" s="228"/>
      <c r="BL39" s="228"/>
      <c r="BM39" s="228"/>
      <c r="BN39" s="228"/>
      <c r="BO39" s="237"/>
      <c r="BP39" s="237"/>
      <c r="BQ39" s="234">
        <v>33</v>
      </c>
      <c r="BR39" s="235"/>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26"/>
    </row>
    <row r="40" spans="1:131" ht="26.25" customHeight="1" x14ac:dyDescent="0.2">
      <c r="A40" s="234">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28"/>
      <c r="BK40" s="228"/>
      <c r="BL40" s="228"/>
      <c r="BM40" s="228"/>
      <c r="BN40" s="228"/>
      <c r="BO40" s="237"/>
      <c r="BP40" s="237"/>
      <c r="BQ40" s="234">
        <v>34</v>
      </c>
      <c r="BR40" s="235"/>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26"/>
    </row>
    <row r="41" spans="1:131" ht="26.25" customHeight="1" x14ac:dyDescent="0.2">
      <c r="A41" s="234">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28"/>
      <c r="BK41" s="228"/>
      <c r="BL41" s="228"/>
      <c r="BM41" s="228"/>
      <c r="BN41" s="228"/>
      <c r="BO41" s="237"/>
      <c r="BP41" s="237"/>
      <c r="BQ41" s="234">
        <v>35</v>
      </c>
      <c r="BR41" s="235"/>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26"/>
    </row>
    <row r="42" spans="1:131" ht="26.25" customHeight="1" x14ac:dyDescent="0.2">
      <c r="A42" s="234">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28"/>
      <c r="BK42" s="228"/>
      <c r="BL42" s="228"/>
      <c r="BM42" s="228"/>
      <c r="BN42" s="228"/>
      <c r="BO42" s="237"/>
      <c r="BP42" s="237"/>
      <c r="BQ42" s="234">
        <v>36</v>
      </c>
      <c r="BR42" s="235"/>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26"/>
    </row>
    <row r="43" spans="1:131" ht="26.25" customHeight="1" x14ac:dyDescent="0.2">
      <c r="A43" s="234">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28"/>
      <c r="BK43" s="228"/>
      <c r="BL43" s="228"/>
      <c r="BM43" s="228"/>
      <c r="BN43" s="228"/>
      <c r="BO43" s="237"/>
      <c r="BP43" s="237"/>
      <c r="BQ43" s="234">
        <v>37</v>
      </c>
      <c r="BR43" s="235"/>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26"/>
    </row>
    <row r="44" spans="1:131" ht="26.25" customHeight="1" x14ac:dyDescent="0.2">
      <c r="A44" s="234">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28"/>
      <c r="BK44" s="228"/>
      <c r="BL44" s="228"/>
      <c r="BM44" s="228"/>
      <c r="BN44" s="228"/>
      <c r="BO44" s="237"/>
      <c r="BP44" s="237"/>
      <c r="BQ44" s="234">
        <v>38</v>
      </c>
      <c r="BR44" s="235"/>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26"/>
    </row>
    <row r="45" spans="1:131" ht="26.25" customHeight="1" x14ac:dyDescent="0.2">
      <c r="A45" s="234">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28"/>
      <c r="BK45" s="228"/>
      <c r="BL45" s="228"/>
      <c r="BM45" s="228"/>
      <c r="BN45" s="228"/>
      <c r="BO45" s="237"/>
      <c r="BP45" s="237"/>
      <c r="BQ45" s="234">
        <v>39</v>
      </c>
      <c r="BR45" s="235"/>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26"/>
    </row>
    <row r="46" spans="1:131" ht="26.25" customHeight="1" x14ac:dyDescent="0.2">
      <c r="A46" s="234">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28"/>
      <c r="BK46" s="228"/>
      <c r="BL46" s="228"/>
      <c r="BM46" s="228"/>
      <c r="BN46" s="228"/>
      <c r="BO46" s="237"/>
      <c r="BP46" s="237"/>
      <c r="BQ46" s="234">
        <v>40</v>
      </c>
      <c r="BR46" s="235"/>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26"/>
    </row>
    <row r="47" spans="1:131" ht="26.25" customHeight="1" x14ac:dyDescent="0.2">
      <c r="A47" s="234">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28"/>
      <c r="BK47" s="228"/>
      <c r="BL47" s="228"/>
      <c r="BM47" s="228"/>
      <c r="BN47" s="228"/>
      <c r="BO47" s="237"/>
      <c r="BP47" s="237"/>
      <c r="BQ47" s="234">
        <v>41</v>
      </c>
      <c r="BR47" s="235"/>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26"/>
    </row>
    <row r="48" spans="1:131" ht="26.25" customHeight="1" x14ac:dyDescent="0.2">
      <c r="A48" s="234">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28"/>
      <c r="BK48" s="228"/>
      <c r="BL48" s="228"/>
      <c r="BM48" s="228"/>
      <c r="BN48" s="228"/>
      <c r="BO48" s="237"/>
      <c r="BP48" s="237"/>
      <c r="BQ48" s="234">
        <v>42</v>
      </c>
      <c r="BR48" s="235"/>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26"/>
    </row>
    <row r="49" spans="1:131" ht="26.25" customHeight="1" x14ac:dyDescent="0.2">
      <c r="A49" s="234">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28"/>
      <c r="BK49" s="228"/>
      <c r="BL49" s="228"/>
      <c r="BM49" s="228"/>
      <c r="BN49" s="228"/>
      <c r="BO49" s="237"/>
      <c r="BP49" s="237"/>
      <c r="BQ49" s="234">
        <v>43</v>
      </c>
      <c r="BR49" s="235"/>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26"/>
    </row>
    <row r="50" spans="1:131" ht="26.25" customHeight="1" x14ac:dyDescent="0.2">
      <c r="A50" s="234">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28"/>
      <c r="BK50" s="228"/>
      <c r="BL50" s="228"/>
      <c r="BM50" s="228"/>
      <c r="BN50" s="228"/>
      <c r="BO50" s="237"/>
      <c r="BP50" s="237"/>
      <c r="BQ50" s="234">
        <v>44</v>
      </c>
      <c r="BR50" s="235"/>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26"/>
    </row>
    <row r="51" spans="1:131" ht="26.25" customHeight="1" x14ac:dyDescent="0.2">
      <c r="A51" s="234">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28"/>
      <c r="BK51" s="228"/>
      <c r="BL51" s="228"/>
      <c r="BM51" s="228"/>
      <c r="BN51" s="228"/>
      <c r="BO51" s="237"/>
      <c r="BP51" s="237"/>
      <c r="BQ51" s="234">
        <v>45</v>
      </c>
      <c r="BR51" s="235"/>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26"/>
    </row>
    <row r="52" spans="1:131" ht="26.25" customHeight="1" x14ac:dyDescent="0.2">
      <c r="A52" s="234">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28"/>
      <c r="BK52" s="228"/>
      <c r="BL52" s="228"/>
      <c r="BM52" s="228"/>
      <c r="BN52" s="228"/>
      <c r="BO52" s="237"/>
      <c r="BP52" s="237"/>
      <c r="BQ52" s="234">
        <v>46</v>
      </c>
      <c r="BR52" s="235"/>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26"/>
    </row>
    <row r="53" spans="1:131" ht="26.25" customHeight="1" x14ac:dyDescent="0.2">
      <c r="A53" s="234">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28"/>
      <c r="BK53" s="228"/>
      <c r="BL53" s="228"/>
      <c r="BM53" s="228"/>
      <c r="BN53" s="228"/>
      <c r="BO53" s="237"/>
      <c r="BP53" s="237"/>
      <c r="BQ53" s="234">
        <v>47</v>
      </c>
      <c r="BR53" s="235"/>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26"/>
    </row>
    <row r="54" spans="1:131" ht="26.25" customHeight="1" x14ac:dyDescent="0.2">
      <c r="A54" s="234">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28"/>
      <c r="BK54" s="228"/>
      <c r="BL54" s="228"/>
      <c r="BM54" s="228"/>
      <c r="BN54" s="228"/>
      <c r="BO54" s="237"/>
      <c r="BP54" s="237"/>
      <c r="BQ54" s="234">
        <v>48</v>
      </c>
      <c r="BR54" s="235"/>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26"/>
    </row>
    <row r="55" spans="1:131" ht="26.25" customHeight="1" x14ac:dyDescent="0.2">
      <c r="A55" s="234">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28"/>
      <c r="BK55" s="228"/>
      <c r="BL55" s="228"/>
      <c r="BM55" s="228"/>
      <c r="BN55" s="228"/>
      <c r="BO55" s="237"/>
      <c r="BP55" s="237"/>
      <c r="BQ55" s="234">
        <v>49</v>
      </c>
      <c r="BR55" s="235"/>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26"/>
    </row>
    <row r="56" spans="1:131" ht="26.25" customHeight="1" x14ac:dyDescent="0.2">
      <c r="A56" s="234">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28"/>
      <c r="BK56" s="228"/>
      <c r="BL56" s="228"/>
      <c r="BM56" s="228"/>
      <c r="BN56" s="228"/>
      <c r="BO56" s="237"/>
      <c r="BP56" s="237"/>
      <c r="BQ56" s="234">
        <v>50</v>
      </c>
      <c r="BR56" s="235"/>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26"/>
    </row>
    <row r="57" spans="1:131" ht="26.25" customHeight="1" x14ac:dyDescent="0.2">
      <c r="A57" s="234">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28"/>
      <c r="BK57" s="228"/>
      <c r="BL57" s="228"/>
      <c r="BM57" s="228"/>
      <c r="BN57" s="228"/>
      <c r="BO57" s="237"/>
      <c r="BP57" s="237"/>
      <c r="BQ57" s="234">
        <v>51</v>
      </c>
      <c r="BR57" s="235"/>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26"/>
    </row>
    <row r="58" spans="1:131" ht="26.25" customHeight="1" x14ac:dyDescent="0.2">
      <c r="A58" s="234">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28"/>
      <c r="BK58" s="228"/>
      <c r="BL58" s="228"/>
      <c r="BM58" s="228"/>
      <c r="BN58" s="228"/>
      <c r="BO58" s="237"/>
      <c r="BP58" s="237"/>
      <c r="BQ58" s="234">
        <v>52</v>
      </c>
      <c r="BR58" s="235"/>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26"/>
    </row>
    <row r="59" spans="1:131" ht="26.25" customHeight="1" x14ac:dyDescent="0.2">
      <c r="A59" s="234">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28"/>
      <c r="BK59" s="228"/>
      <c r="BL59" s="228"/>
      <c r="BM59" s="228"/>
      <c r="BN59" s="228"/>
      <c r="BO59" s="237"/>
      <c r="BP59" s="237"/>
      <c r="BQ59" s="234">
        <v>53</v>
      </c>
      <c r="BR59" s="235"/>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26"/>
    </row>
    <row r="60" spans="1:131" ht="26.25" customHeight="1" x14ac:dyDescent="0.2">
      <c r="A60" s="234">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28"/>
      <c r="BK60" s="228"/>
      <c r="BL60" s="228"/>
      <c r="BM60" s="228"/>
      <c r="BN60" s="228"/>
      <c r="BO60" s="237"/>
      <c r="BP60" s="237"/>
      <c r="BQ60" s="234">
        <v>54</v>
      </c>
      <c r="BR60" s="235"/>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26"/>
    </row>
    <row r="61" spans="1:131" ht="26.25" customHeight="1" thickBot="1" x14ac:dyDescent="0.25">
      <c r="A61" s="234">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28"/>
      <c r="BK61" s="228"/>
      <c r="BL61" s="228"/>
      <c r="BM61" s="228"/>
      <c r="BN61" s="228"/>
      <c r="BO61" s="237"/>
      <c r="BP61" s="237"/>
      <c r="BQ61" s="234">
        <v>55</v>
      </c>
      <c r="BR61" s="235"/>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26"/>
    </row>
    <row r="62" spans="1:131" ht="26.25" customHeight="1" x14ac:dyDescent="0.2">
      <c r="A62" s="234">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419</v>
      </c>
      <c r="BK62" s="806"/>
      <c r="BL62" s="806"/>
      <c r="BM62" s="806"/>
      <c r="BN62" s="807"/>
      <c r="BO62" s="237"/>
      <c r="BP62" s="237"/>
      <c r="BQ62" s="234">
        <v>56</v>
      </c>
      <c r="BR62" s="235"/>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26"/>
    </row>
    <row r="63" spans="1:131" ht="26.25" customHeight="1" thickBot="1" x14ac:dyDescent="0.25">
      <c r="A63" s="236" t="s">
        <v>397</v>
      </c>
      <c r="B63" s="789" t="s">
        <v>420</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845</v>
      </c>
      <c r="AG63" s="844"/>
      <c r="AH63" s="844"/>
      <c r="AI63" s="844"/>
      <c r="AJ63" s="845"/>
      <c r="AK63" s="846"/>
      <c r="AL63" s="841"/>
      <c r="AM63" s="841"/>
      <c r="AN63" s="841"/>
      <c r="AO63" s="841"/>
      <c r="AP63" s="844">
        <v>4752</v>
      </c>
      <c r="AQ63" s="844"/>
      <c r="AR63" s="844"/>
      <c r="AS63" s="844"/>
      <c r="AT63" s="844"/>
      <c r="AU63" s="844">
        <v>4041</v>
      </c>
      <c r="AV63" s="844"/>
      <c r="AW63" s="844"/>
      <c r="AX63" s="844"/>
      <c r="AY63" s="844"/>
      <c r="AZ63" s="848"/>
      <c r="BA63" s="848"/>
      <c r="BB63" s="848"/>
      <c r="BC63" s="848"/>
      <c r="BD63" s="848"/>
      <c r="BE63" s="849"/>
      <c r="BF63" s="849"/>
      <c r="BG63" s="849"/>
      <c r="BH63" s="849"/>
      <c r="BI63" s="850"/>
      <c r="BJ63" s="851" t="s">
        <v>421</v>
      </c>
      <c r="BK63" s="852"/>
      <c r="BL63" s="852"/>
      <c r="BM63" s="852"/>
      <c r="BN63" s="853"/>
      <c r="BO63" s="237"/>
      <c r="BP63" s="237"/>
      <c r="BQ63" s="234">
        <v>57</v>
      </c>
      <c r="BR63" s="235"/>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26"/>
    </row>
    <row r="64" spans="1:131" ht="26.25" customHeight="1" x14ac:dyDescent="0.2">
      <c r="A64" s="23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4">
        <v>58</v>
      </c>
      <c r="BR64" s="235"/>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26"/>
    </row>
    <row r="65" spans="1:131" ht="26.25" customHeight="1" thickBot="1" x14ac:dyDescent="0.25">
      <c r="A65" s="228" t="s">
        <v>422</v>
      </c>
      <c r="B65" s="228"/>
      <c r="C65" s="228"/>
      <c r="D65" s="228"/>
      <c r="E65" s="228"/>
      <c r="F65" s="228"/>
      <c r="G65" s="228"/>
      <c r="H65" s="228"/>
      <c r="I65" s="228"/>
      <c r="J65" s="228"/>
      <c r="K65" s="228"/>
      <c r="L65" s="228"/>
      <c r="M65" s="228"/>
      <c r="N65" s="228"/>
      <c r="O65" s="228"/>
      <c r="P65" s="228"/>
      <c r="Q65" s="228"/>
      <c r="R65" s="228"/>
      <c r="S65" s="228"/>
      <c r="T65" s="228"/>
      <c r="U65" s="228"/>
      <c r="V65" s="228"/>
      <c r="W65" s="228"/>
      <c r="X65" s="228"/>
      <c r="Y65" s="228"/>
      <c r="Z65" s="228"/>
      <c r="AA65" s="228"/>
      <c r="AB65" s="228"/>
      <c r="AC65" s="228"/>
      <c r="AD65" s="228"/>
      <c r="AE65" s="228"/>
      <c r="AF65" s="228"/>
      <c r="AG65" s="228"/>
      <c r="AH65" s="228"/>
      <c r="AI65" s="228"/>
      <c r="AJ65" s="228"/>
      <c r="AK65" s="228"/>
      <c r="AL65" s="228"/>
      <c r="AM65" s="228"/>
      <c r="AN65" s="228"/>
      <c r="AO65" s="228"/>
      <c r="AP65" s="228"/>
      <c r="AQ65" s="228"/>
      <c r="AR65" s="228"/>
      <c r="AS65" s="228"/>
      <c r="AT65" s="228"/>
      <c r="AU65" s="228"/>
      <c r="AV65" s="228"/>
      <c r="AW65" s="228"/>
      <c r="AX65" s="228"/>
      <c r="AY65" s="228"/>
      <c r="AZ65" s="228"/>
      <c r="BA65" s="228"/>
      <c r="BB65" s="228"/>
      <c r="BC65" s="228"/>
      <c r="BD65" s="228"/>
      <c r="BE65" s="237"/>
      <c r="BF65" s="237"/>
      <c r="BG65" s="237"/>
      <c r="BH65" s="237"/>
      <c r="BI65" s="237"/>
      <c r="BJ65" s="237"/>
      <c r="BK65" s="237"/>
      <c r="BL65" s="237"/>
      <c r="BM65" s="237"/>
      <c r="BN65" s="237"/>
      <c r="BO65" s="237"/>
      <c r="BP65" s="237"/>
      <c r="BQ65" s="234">
        <v>59</v>
      </c>
      <c r="BR65" s="235"/>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26"/>
    </row>
    <row r="66" spans="1:131" ht="26.25" customHeight="1" x14ac:dyDescent="0.2">
      <c r="A66" s="727" t="s">
        <v>423</v>
      </c>
      <c r="B66" s="728"/>
      <c r="C66" s="728"/>
      <c r="D66" s="728"/>
      <c r="E66" s="728"/>
      <c r="F66" s="728"/>
      <c r="G66" s="728"/>
      <c r="H66" s="728"/>
      <c r="I66" s="728"/>
      <c r="J66" s="728"/>
      <c r="K66" s="728"/>
      <c r="L66" s="728"/>
      <c r="M66" s="728"/>
      <c r="N66" s="728"/>
      <c r="O66" s="728"/>
      <c r="P66" s="729"/>
      <c r="Q66" s="733" t="s">
        <v>424</v>
      </c>
      <c r="R66" s="734"/>
      <c r="S66" s="734"/>
      <c r="T66" s="734"/>
      <c r="U66" s="735"/>
      <c r="V66" s="733" t="s">
        <v>425</v>
      </c>
      <c r="W66" s="734"/>
      <c r="X66" s="734"/>
      <c r="Y66" s="734"/>
      <c r="Z66" s="735"/>
      <c r="AA66" s="733" t="s">
        <v>426</v>
      </c>
      <c r="AB66" s="734"/>
      <c r="AC66" s="734"/>
      <c r="AD66" s="734"/>
      <c r="AE66" s="735"/>
      <c r="AF66" s="854" t="s">
        <v>427</v>
      </c>
      <c r="AG66" s="815"/>
      <c r="AH66" s="815"/>
      <c r="AI66" s="815"/>
      <c r="AJ66" s="855"/>
      <c r="AK66" s="733" t="s">
        <v>428</v>
      </c>
      <c r="AL66" s="728"/>
      <c r="AM66" s="728"/>
      <c r="AN66" s="728"/>
      <c r="AO66" s="729"/>
      <c r="AP66" s="733" t="s">
        <v>429</v>
      </c>
      <c r="AQ66" s="734"/>
      <c r="AR66" s="734"/>
      <c r="AS66" s="734"/>
      <c r="AT66" s="735"/>
      <c r="AU66" s="733" t="s">
        <v>430</v>
      </c>
      <c r="AV66" s="734"/>
      <c r="AW66" s="734"/>
      <c r="AX66" s="734"/>
      <c r="AY66" s="735"/>
      <c r="AZ66" s="733" t="s">
        <v>379</v>
      </c>
      <c r="BA66" s="734"/>
      <c r="BB66" s="734"/>
      <c r="BC66" s="734"/>
      <c r="BD66" s="740"/>
      <c r="BE66" s="237"/>
      <c r="BF66" s="237"/>
      <c r="BG66" s="237"/>
      <c r="BH66" s="237"/>
      <c r="BI66" s="237"/>
      <c r="BJ66" s="237"/>
      <c r="BK66" s="237"/>
      <c r="BL66" s="237"/>
      <c r="BM66" s="237"/>
      <c r="BN66" s="237"/>
      <c r="BO66" s="237"/>
      <c r="BP66" s="237"/>
      <c r="BQ66" s="234">
        <v>60</v>
      </c>
      <c r="BR66" s="239"/>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26"/>
    </row>
    <row r="67" spans="1:131" ht="26.25" customHeight="1" thickBot="1" x14ac:dyDescent="0.25">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37"/>
      <c r="BF67" s="237"/>
      <c r="BG67" s="237"/>
      <c r="BH67" s="237"/>
      <c r="BI67" s="237"/>
      <c r="BJ67" s="237"/>
      <c r="BK67" s="237"/>
      <c r="BL67" s="237"/>
      <c r="BM67" s="237"/>
      <c r="BN67" s="237"/>
      <c r="BO67" s="237"/>
      <c r="BP67" s="237"/>
      <c r="BQ67" s="234">
        <v>61</v>
      </c>
      <c r="BR67" s="239"/>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26"/>
    </row>
    <row r="68" spans="1:131" ht="26.25" customHeight="1" thickTop="1" x14ac:dyDescent="0.2">
      <c r="A68" s="232">
        <v>1</v>
      </c>
      <c r="B68" s="869" t="s">
        <v>597</v>
      </c>
      <c r="C68" s="870"/>
      <c r="D68" s="870"/>
      <c r="E68" s="870"/>
      <c r="F68" s="870"/>
      <c r="G68" s="870"/>
      <c r="H68" s="870"/>
      <c r="I68" s="870"/>
      <c r="J68" s="870"/>
      <c r="K68" s="870"/>
      <c r="L68" s="870"/>
      <c r="M68" s="870"/>
      <c r="N68" s="870"/>
      <c r="O68" s="870"/>
      <c r="P68" s="871"/>
      <c r="Q68" s="872">
        <v>2862</v>
      </c>
      <c r="R68" s="866"/>
      <c r="S68" s="866"/>
      <c r="T68" s="866"/>
      <c r="U68" s="866"/>
      <c r="V68" s="866">
        <v>2793</v>
      </c>
      <c r="W68" s="866"/>
      <c r="X68" s="866"/>
      <c r="Y68" s="866"/>
      <c r="Z68" s="866"/>
      <c r="AA68" s="866">
        <v>69</v>
      </c>
      <c r="AB68" s="866"/>
      <c r="AC68" s="866"/>
      <c r="AD68" s="866"/>
      <c r="AE68" s="866"/>
      <c r="AF68" s="866">
        <v>69</v>
      </c>
      <c r="AG68" s="866"/>
      <c r="AH68" s="866"/>
      <c r="AI68" s="866"/>
      <c r="AJ68" s="866"/>
      <c r="AK68" s="866" t="s">
        <v>596</v>
      </c>
      <c r="AL68" s="866"/>
      <c r="AM68" s="866"/>
      <c r="AN68" s="866"/>
      <c r="AO68" s="866"/>
      <c r="AP68" s="866" t="s">
        <v>596</v>
      </c>
      <c r="AQ68" s="866"/>
      <c r="AR68" s="866"/>
      <c r="AS68" s="866"/>
      <c r="AT68" s="866"/>
      <c r="AU68" s="866" t="s">
        <v>596</v>
      </c>
      <c r="AV68" s="866"/>
      <c r="AW68" s="866"/>
      <c r="AX68" s="866"/>
      <c r="AY68" s="866"/>
      <c r="AZ68" s="867"/>
      <c r="BA68" s="867"/>
      <c r="BB68" s="867"/>
      <c r="BC68" s="867"/>
      <c r="BD68" s="868"/>
      <c r="BE68" s="237"/>
      <c r="BF68" s="237"/>
      <c r="BG68" s="237"/>
      <c r="BH68" s="237"/>
      <c r="BI68" s="237"/>
      <c r="BJ68" s="237"/>
      <c r="BK68" s="237"/>
      <c r="BL68" s="237"/>
      <c r="BM68" s="237"/>
      <c r="BN68" s="237"/>
      <c r="BO68" s="237"/>
      <c r="BP68" s="237"/>
      <c r="BQ68" s="234">
        <v>62</v>
      </c>
      <c r="BR68" s="239"/>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26"/>
    </row>
    <row r="69" spans="1:131" ht="26.25" customHeight="1" x14ac:dyDescent="0.2">
      <c r="A69" s="234">
        <v>2</v>
      </c>
      <c r="B69" s="873" t="s">
        <v>598</v>
      </c>
      <c r="C69" s="874"/>
      <c r="D69" s="874"/>
      <c r="E69" s="874"/>
      <c r="F69" s="874"/>
      <c r="G69" s="874"/>
      <c r="H69" s="874"/>
      <c r="I69" s="874"/>
      <c r="J69" s="874"/>
      <c r="K69" s="874"/>
      <c r="L69" s="874"/>
      <c r="M69" s="874"/>
      <c r="N69" s="874"/>
      <c r="O69" s="874"/>
      <c r="P69" s="875"/>
      <c r="Q69" s="876">
        <v>430</v>
      </c>
      <c r="R69" s="830"/>
      <c r="S69" s="830"/>
      <c r="T69" s="830"/>
      <c r="U69" s="830"/>
      <c r="V69" s="830">
        <v>421</v>
      </c>
      <c r="W69" s="830"/>
      <c r="X69" s="830"/>
      <c r="Y69" s="830"/>
      <c r="Z69" s="830"/>
      <c r="AA69" s="830">
        <v>9</v>
      </c>
      <c r="AB69" s="830"/>
      <c r="AC69" s="830"/>
      <c r="AD69" s="830"/>
      <c r="AE69" s="830"/>
      <c r="AF69" s="830">
        <v>9</v>
      </c>
      <c r="AG69" s="830"/>
      <c r="AH69" s="830"/>
      <c r="AI69" s="830"/>
      <c r="AJ69" s="830"/>
      <c r="AK69" s="830" t="s">
        <v>596</v>
      </c>
      <c r="AL69" s="830"/>
      <c r="AM69" s="830"/>
      <c r="AN69" s="830"/>
      <c r="AO69" s="830"/>
      <c r="AP69" s="830" t="s">
        <v>596</v>
      </c>
      <c r="AQ69" s="830"/>
      <c r="AR69" s="830"/>
      <c r="AS69" s="830"/>
      <c r="AT69" s="830"/>
      <c r="AU69" s="830" t="s">
        <v>596</v>
      </c>
      <c r="AV69" s="830"/>
      <c r="AW69" s="830"/>
      <c r="AX69" s="830"/>
      <c r="AY69" s="830"/>
      <c r="AZ69" s="832"/>
      <c r="BA69" s="832"/>
      <c r="BB69" s="832"/>
      <c r="BC69" s="832"/>
      <c r="BD69" s="833"/>
      <c r="BE69" s="237"/>
      <c r="BF69" s="237"/>
      <c r="BG69" s="237"/>
      <c r="BH69" s="237"/>
      <c r="BI69" s="237"/>
      <c r="BJ69" s="237"/>
      <c r="BK69" s="237"/>
      <c r="BL69" s="237"/>
      <c r="BM69" s="237"/>
      <c r="BN69" s="237"/>
      <c r="BO69" s="237"/>
      <c r="BP69" s="237"/>
      <c r="BQ69" s="234">
        <v>63</v>
      </c>
      <c r="BR69" s="239"/>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26"/>
    </row>
    <row r="70" spans="1:131" ht="26.25" customHeight="1" x14ac:dyDescent="0.2">
      <c r="A70" s="234">
        <v>3</v>
      </c>
      <c r="B70" s="873" t="s">
        <v>599</v>
      </c>
      <c r="C70" s="874"/>
      <c r="D70" s="874"/>
      <c r="E70" s="874"/>
      <c r="F70" s="874"/>
      <c r="G70" s="874"/>
      <c r="H70" s="874"/>
      <c r="I70" s="874"/>
      <c r="J70" s="874"/>
      <c r="K70" s="874"/>
      <c r="L70" s="874"/>
      <c r="M70" s="874"/>
      <c r="N70" s="874"/>
      <c r="O70" s="874"/>
      <c r="P70" s="875"/>
      <c r="Q70" s="876">
        <v>110</v>
      </c>
      <c r="R70" s="830"/>
      <c r="S70" s="830"/>
      <c r="T70" s="830"/>
      <c r="U70" s="830"/>
      <c r="V70" s="830">
        <v>18</v>
      </c>
      <c r="W70" s="830"/>
      <c r="X70" s="830"/>
      <c r="Y70" s="830"/>
      <c r="Z70" s="830"/>
      <c r="AA70" s="830">
        <v>92</v>
      </c>
      <c r="AB70" s="830"/>
      <c r="AC70" s="830"/>
      <c r="AD70" s="830"/>
      <c r="AE70" s="830"/>
      <c r="AF70" s="830">
        <v>9</v>
      </c>
      <c r="AG70" s="830"/>
      <c r="AH70" s="830"/>
      <c r="AI70" s="830"/>
      <c r="AJ70" s="830"/>
      <c r="AK70" s="830" t="s">
        <v>596</v>
      </c>
      <c r="AL70" s="830"/>
      <c r="AM70" s="830"/>
      <c r="AN70" s="830"/>
      <c r="AO70" s="830"/>
      <c r="AP70" s="830" t="s">
        <v>596</v>
      </c>
      <c r="AQ70" s="830"/>
      <c r="AR70" s="830"/>
      <c r="AS70" s="830"/>
      <c r="AT70" s="830"/>
      <c r="AU70" s="830" t="s">
        <v>596</v>
      </c>
      <c r="AV70" s="830"/>
      <c r="AW70" s="830"/>
      <c r="AX70" s="830"/>
      <c r="AY70" s="830"/>
      <c r="AZ70" s="832"/>
      <c r="BA70" s="832"/>
      <c r="BB70" s="832"/>
      <c r="BC70" s="832"/>
      <c r="BD70" s="833"/>
      <c r="BE70" s="237"/>
      <c r="BF70" s="237"/>
      <c r="BG70" s="237"/>
      <c r="BH70" s="237"/>
      <c r="BI70" s="237"/>
      <c r="BJ70" s="237"/>
      <c r="BK70" s="237"/>
      <c r="BL70" s="237"/>
      <c r="BM70" s="237"/>
      <c r="BN70" s="237"/>
      <c r="BO70" s="237"/>
      <c r="BP70" s="237"/>
      <c r="BQ70" s="234">
        <v>64</v>
      </c>
      <c r="BR70" s="239"/>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26"/>
    </row>
    <row r="71" spans="1:131" ht="26.25" customHeight="1" x14ac:dyDescent="0.2">
      <c r="A71" s="234">
        <v>4</v>
      </c>
      <c r="B71" s="873" t="s">
        <v>600</v>
      </c>
      <c r="C71" s="874"/>
      <c r="D71" s="874"/>
      <c r="E71" s="874"/>
      <c r="F71" s="874"/>
      <c r="G71" s="874"/>
      <c r="H71" s="874"/>
      <c r="I71" s="874"/>
      <c r="J71" s="874"/>
      <c r="K71" s="874"/>
      <c r="L71" s="874"/>
      <c r="M71" s="874"/>
      <c r="N71" s="874"/>
      <c r="O71" s="874"/>
      <c r="P71" s="875"/>
      <c r="Q71" s="876">
        <v>135</v>
      </c>
      <c r="R71" s="830"/>
      <c r="S71" s="830"/>
      <c r="T71" s="830"/>
      <c r="U71" s="830"/>
      <c r="V71" s="830">
        <v>126</v>
      </c>
      <c r="W71" s="830"/>
      <c r="X71" s="830"/>
      <c r="Y71" s="830"/>
      <c r="Z71" s="830"/>
      <c r="AA71" s="830">
        <v>9</v>
      </c>
      <c r="AB71" s="830"/>
      <c r="AC71" s="830"/>
      <c r="AD71" s="830"/>
      <c r="AE71" s="830"/>
      <c r="AF71" s="830">
        <v>9</v>
      </c>
      <c r="AG71" s="830"/>
      <c r="AH71" s="830"/>
      <c r="AI71" s="830"/>
      <c r="AJ71" s="830"/>
      <c r="AK71" s="830" t="s">
        <v>596</v>
      </c>
      <c r="AL71" s="830"/>
      <c r="AM71" s="830"/>
      <c r="AN71" s="830"/>
      <c r="AO71" s="830"/>
      <c r="AP71" s="830" t="s">
        <v>596</v>
      </c>
      <c r="AQ71" s="830"/>
      <c r="AR71" s="830"/>
      <c r="AS71" s="830"/>
      <c r="AT71" s="830"/>
      <c r="AU71" s="830" t="s">
        <v>596</v>
      </c>
      <c r="AV71" s="830"/>
      <c r="AW71" s="830"/>
      <c r="AX71" s="830"/>
      <c r="AY71" s="830"/>
      <c r="AZ71" s="832"/>
      <c r="BA71" s="832"/>
      <c r="BB71" s="832"/>
      <c r="BC71" s="832"/>
      <c r="BD71" s="833"/>
      <c r="BE71" s="237"/>
      <c r="BF71" s="237"/>
      <c r="BG71" s="237"/>
      <c r="BH71" s="237"/>
      <c r="BI71" s="237"/>
      <c r="BJ71" s="237"/>
      <c r="BK71" s="237"/>
      <c r="BL71" s="237"/>
      <c r="BM71" s="237"/>
      <c r="BN71" s="237"/>
      <c r="BO71" s="237"/>
      <c r="BP71" s="237"/>
      <c r="BQ71" s="234">
        <v>65</v>
      </c>
      <c r="BR71" s="239"/>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26"/>
    </row>
    <row r="72" spans="1:131" ht="26.25" customHeight="1" x14ac:dyDescent="0.2">
      <c r="A72" s="234">
        <v>5</v>
      </c>
      <c r="B72" s="873" t="s">
        <v>601</v>
      </c>
      <c r="C72" s="874"/>
      <c r="D72" s="874"/>
      <c r="E72" s="874"/>
      <c r="F72" s="874"/>
      <c r="G72" s="874"/>
      <c r="H72" s="874"/>
      <c r="I72" s="874"/>
      <c r="J72" s="874"/>
      <c r="K72" s="874"/>
      <c r="L72" s="874"/>
      <c r="M72" s="874"/>
      <c r="N72" s="874"/>
      <c r="O72" s="874"/>
      <c r="P72" s="875"/>
      <c r="Q72" s="876">
        <v>3291</v>
      </c>
      <c r="R72" s="830"/>
      <c r="S72" s="830"/>
      <c r="T72" s="830"/>
      <c r="U72" s="830"/>
      <c r="V72" s="830">
        <v>2907</v>
      </c>
      <c r="W72" s="830"/>
      <c r="X72" s="830"/>
      <c r="Y72" s="830"/>
      <c r="Z72" s="830"/>
      <c r="AA72" s="830">
        <v>384</v>
      </c>
      <c r="AB72" s="830"/>
      <c r="AC72" s="830"/>
      <c r="AD72" s="830"/>
      <c r="AE72" s="830"/>
      <c r="AF72" s="830">
        <v>384</v>
      </c>
      <c r="AG72" s="830"/>
      <c r="AH72" s="830"/>
      <c r="AI72" s="830"/>
      <c r="AJ72" s="830"/>
      <c r="AK72" s="830">
        <v>3</v>
      </c>
      <c r="AL72" s="830"/>
      <c r="AM72" s="830"/>
      <c r="AN72" s="830"/>
      <c r="AO72" s="830"/>
      <c r="AP72" s="830" t="s">
        <v>596</v>
      </c>
      <c r="AQ72" s="830"/>
      <c r="AR72" s="830"/>
      <c r="AS72" s="830"/>
      <c r="AT72" s="830"/>
      <c r="AU72" s="830" t="s">
        <v>596</v>
      </c>
      <c r="AV72" s="830"/>
      <c r="AW72" s="830"/>
      <c r="AX72" s="830"/>
      <c r="AY72" s="830"/>
      <c r="AZ72" s="832"/>
      <c r="BA72" s="832"/>
      <c r="BB72" s="832"/>
      <c r="BC72" s="832"/>
      <c r="BD72" s="833"/>
      <c r="BE72" s="237"/>
      <c r="BF72" s="237"/>
      <c r="BG72" s="237"/>
      <c r="BH72" s="237"/>
      <c r="BI72" s="237"/>
      <c r="BJ72" s="237"/>
      <c r="BK72" s="237"/>
      <c r="BL72" s="237"/>
      <c r="BM72" s="237"/>
      <c r="BN72" s="237"/>
      <c r="BO72" s="237"/>
      <c r="BP72" s="237"/>
      <c r="BQ72" s="234">
        <v>66</v>
      </c>
      <c r="BR72" s="239"/>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26"/>
    </row>
    <row r="73" spans="1:131" ht="26.25" customHeight="1" x14ac:dyDescent="0.2">
      <c r="A73" s="234">
        <v>6</v>
      </c>
      <c r="B73" s="873" t="s">
        <v>602</v>
      </c>
      <c r="C73" s="874"/>
      <c r="D73" s="874"/>
      <c r="E73" s="874"/>
      <c r="F73" s="874"/>
      <c r="G73" s="874"/>
      <c r="H73" s="874"/>
      <c r="I73" s="874"/>
      <c r="J73" s="874"/>
      <c r="K73" s="874"/>
      <c r="L73" s="874"/>
      <c r="M73" s="874"/>
      <c r="N73" s="874"/>
      <c r="O73" s="874"/>
      <c r="P73" s="875"/>
      <c r="Q73" s="876">
        <v>67</v>
      </c>
      <c r="R73" s="830"/>
      <c r="S73" s="830"/>
      <c r="T73" s="830"/>
      <c r="U73" s="830"/>
      <c r="V73" s="830">
        <v>49</v>
      </c>
      <c r="W73" s="830"/>
      <c r="X73" s="830"/>
      <c r="Y73" s="830"/>
      <c r="Z73" s="830"/>
      <c r="AA73" s="830">
        <v>18</v>
      </c>
      <c r="AB73" s="830"/>
      <c r="AC73" s="830"/>
      <c r="AD73" s="830"/>
      <c r="AE73" s="830"/>
      <c r="AF73" s="830">
        <v>18</v>
      </c>
      <c r="AG73" s="830"/>
      <c r="AH73" s="830"/>
      <c r="AI73" s="830"/>
      <c r="AJ73" s="830"/>
      <c r="AK73" s="830" t="s">
        <v>596</v>
      </c>
      <c r="AL73" s="830"/>
      <c r="AM73" s="830"/>
      <c r="AN73" s="830"/>
      <c r="AO73" s="830"/>
      <c r="AP73" s="830" t="s">
        <v>596</v>
      </c>
      <c r="AQ73" s="830"/>
      <c r="AR73" s="830"/>
      <c r="AS73" s="830"/>
      <c r="AT73" s="830"/>
      <c r="AU73" s="830" t="s">
        <v>596</v>
      </c>
      <c r="AV73" s="830"/>
      <c r="AW73" s="830"/>
      <c r="AX73" s="830"/>
      <c r="AY73" s="830"/>
      <c r="AZ73" s="832"/>
      <c r="BA73" s="832"/>
      <c r="BB73" s="832"/>
      <c r="BC73" s="832"/>
      <c r="BD73" s="833"/>
      <c r="BE73" s="237"/>
      <c r="BF73" s="237"/>
      <c r="BG73" s="237"/>
      <c r="BH73" s="237"/>
      <c r="BI73" s="237"/>
      <c r="BJ73" s="237"/>
      <c r="BK73" s="237"/>
      <c r="BL73" s="237"/>
      <c r="BM73" s="237"/>
      <c r="BN73" s="237"/>
      <c r="BO73" s="237"/>
      <c r="BP73" s="237"/>
      <c r="BQ73" s="234">
        <v>67</v>
      </c>
      <c r="BR73" s="239"/>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26"/>
    </row>
    <row r="74" spans="1:131" ht="26.25" customHeight="1" x14ac:dyDescent="0.2">
      <c r="A74" s="234">
        <v>7</v>
      </c>
      <c r="B74" s="873" t="s">
        <v>603</v>
      </c>
      <c r="C74" s="874"/>
      <c r="D74" s="874"/>
      <c r="E74" s="874"/>
      <c r="F74" s="874"/>
      <c r="G74" s="874"/>
      <c r="H74" s="874"/>
      <c r="I74" s="874"/>
      <c r="J74" s="874"/>
      <c r="K74" s="874"/>
      <c r="L74" s="874"/>
      <c r="M74" s="874"/>
      <c r="N74" s="874"/>
      <c r="O74" s="874"/>
      <c r="P74" s="875"/>
      <c r="Q74" s="876">
        <v>147566</v>
      </c>
      <c r="R74" s="830"/>
      <c r="S74" s="830"/>
      <c r="T74" s="830"/>
      <c r="U74" s="830"/>
      <c r="V74" s="830">
        <v>144092</v>
      </c>
      <c r="W74" s="830"/>
      <c r="X74" s="830"/>
      <c r="Y74" s="830"/>
      <c r="Z74" s="830"/>
      <c r="AA74" s="830">
        <v>3474</v>
      </c>
      <c r="AB74" s="830"/>
      <c r="AC74" s="830"/>
      <c r="AD74" s="830"/>
      <c r="AE74" s="830"/>
      <c r="AF74" s="830">
        <v>3474</v>
      </c>
      <c r="AG74" s="830"/>
      <c r="AH74" s="830"/>
      <c r="AI74" s="830"/>
      <c r="AJ74" s="830"/>
      <c r="AK74" s="830" t="s">
        <v>596</v>
      </c>
      <c r="AL74" s="830"/>
      <c r="AM74" s="830"/>
      <c r="AN74" s="830"/>
      <c r="AO74" s="830"/>
      <c r="AP74" s="830" t="s">
        <v>596</v>
      </c>
      <c r="AQ74" s="830"/>
      <c r="AR74" s="830"/>
      <c r="AS74" s="830"/>
      <c r="AT74" s="830"/>
      <c r="AU74" s="830" t="s">
        <v>596</v>
      </c>
      <c r="AV74" s="830"/>
      <c r="AW74" s="830"/>
      <c r="AX74" s="830"/>
      <c r="AY74" s="830"/>
      <c r="AZ74" s="832"/>
      <c r="BA74" s="832"/>
      <c r="BB74" s="832"/>
      <c r="BC74" s="832"/>
      <c r="BD74" s="833"/>
      <c r="BE74" s="237"/>
      <c r="BF74" s="237"/>
      <c r="BG74" s="237"/>
      <c r="BH74" s="237"/>
      <c r="BI74" s="237"/>
      <c r="BJ74" s="237"/>
      <c r="BK74" s="237"/>
      <c r="BL74" s="237"/>
      <c r="BM74" s="237"/>
      <c r="BN74" s="237"/>
      <c r="BO74" s="237"/>
      <c r="BP74" s="237"/>
      <c r="BQ74" s="234">
        <v>68</v>
      </c>
      <c r="BR74" s="239"/>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26"/>
    </row>
    <row r="75" spans="1:131" ht="26.25" customHeight="1" x14ac:dyDescent="0.2">
      <c r="A75" s="234">
        <v>8</v>
      </c>
      <c r="B75" s="873"/>
      <c r="C75" s="874"/>
      <c r="D75" s="874"/>
      <c r="E75" s="874"/>
      <c r="F75" s="874"/>
      <c r="G75" s="874"/>
      <c r="H75" s="874"/>
      <c r="I75" s="874"/>
      <c r="J75" s="874"/>
      <c r="K75" s="874"/>
      <c r="L75" s="874"/>
      <c r="M75" s="874"/>
      <c r="N75" s="874"/>
      <c r="O75" s="874"/>
      <c r="P75" s="875"/>
      <c r="Q75" s="877"/>
      <c r="R75" s="878"/>
      <c r="S75" s="878"/>
      <c r="T75" s="878"/>
      <c r="U75" s="834"/>
      <c r="V75" s="879"/>
      <c r="W75" s="878"/>
      <c r="X75" s="878"/>
      <c r="Y75" s="878"/>
      <c r="Z75" s="834"/>
      <c r="AA75" s="879"/>
      <c r="AB75" s="878"/>
      <c r="AC75" s="878"/>
      <c r="AD75" s="878"/>
      <c r="AE75" s="834"/>
      <c r="AF75" s="879"/>
      <c r="AG75" s="878"/>
      <c r="AH75" s="878"/>
      <c r="AI75" s="878"/>
      <c r="AJ75" s="834"/>
      <c r="AK75" s="879"/>
      <c r="AL75" s="878"/>
      <c r="AM75" s="878"/>
      <c r="AN75" s="878"/>
      <c r="AO75" s="834"/>
      <c r="AP75" s="879"/>
      <c r="AQ75" s="878"/>
      <c r="AR75" s="878"/>
      <c r="AS75" s="878"/>
      <c r="AT75" s="834"/>
      <c r="AU75" s="879"/>
      <c r="AV75" s="878"/>
      <c r="AW75" s="878"/>
      <c r="AX75" s="878"/>
      <c r="AY75" s="834"/>
      <c r="AZ75" s="832"/>
      <c r="BA75" s="832"/>
      <c r="BB75" s="832"/>
      <c r="BC75" s="832"/>
      <c r="BD75" s="833"/>
      <c r="BE75" s="237"/>
      <c r="BF75" s="237"/>
      <c r="BG75" s="237"/>
      <c r="BH75" s="237"/>
      <c r="BI75" s="237"/>
      <c r="BJ75" s="237"/>
      <c r="BK75" s="237"/>
      <c r="BL75" s="237"/>
      <c r="BM75" s="237"/>
      <c r="BN75" s="237"/>
      <c r="BO75" s="237"/>
      <c r="BP75" s="237"/>
      <c r="BQ75" s="234">
        <v>69</v>
      </c>
      <c r="BR75" s="239"/>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26"/>
    </row>
    <row r="76" spans="1:131" ht="26.25" customHeight="1" x14ac:dyDescent="0.2">
      <c r="A76" s="234">
        <v>9</v>
      </c>
      <c r="B76" s="873"/>
      <c r="C76" s="874"/>
      <c r="D76" s="874"/>
      <c r="E76" s="874"/>
      <c r="F76" s="874"/>
      <c r="G76" s="874"/>
      <c r="H76" s="874"/>
      <c r="I76" s="874"/>
      <c r="J76" s="874"/>
      <c r="K76" s="874"/>
      <c r="L76" s="874"/>
      <c r="M76" s="874"/>
      <c r="N76" s="874"/>
      <c r="O76" s="874"/>
      <c r="P76" s="875"/>
      <c r="Q76" s="877"/>
      <c r="R76" s="878"/>
      <c r="S76" s="878"/>
      <c r="T76" s="878"/>
      <c r="U76" s="834"/>
      <c r="V76" s="879"/>
      <c r="W76" s="878"/>
      <c r="X76" s="878"/>
      <c r="Y76" s="878"/>
      <c r="Z76" s="834"/>
      <c r="AA76" s="879"/>
      <c r="AB76" s="878"/>
      <c r="AC76" s="878"/>
      <c r="AD76" s="878"/>
      <c r="AE76" s="834"/>
      <c r="AF76" s="879"/>
      <c r="AG76" s="878"/>
      <c r="AH76" s="878"/>
      <c r="AI76" s="878"/>
      <c r="AJ76" s="834"/>
      <c r="AK76" s="879"/>
      <c r="AL76" s="878"/>
      <c r="AM76" s="878"/>
      <c r="AN76" s="878"/>
      <c r="AO76" s="834"/>
      <c r="AP76" s="879"/>
      <c r="AQ76" s="878"/>
      <c r="AR76" s="878"/>
      <c r="AS76" s="878"/>
      <c r="AT76" s="834"/>
      <c r="AU76" s="879"/>
      <c r="AV76" s="878"/>
      <c r="AW76" s="878"/>
      <c r="AX76" s="878"/>
      <c r="AY76" s="834"/>
      <c r="AZ76" s="832"/>
      <c r="BA76" s="832"/>
      <c r="BB76" s="832"/>
      <c r="BC76" s="832"/>
      <c r="BD76" s="833"/>
      <c r="BE76" s="237"/>
      <c r="BF76" s="237"/>
      <c r="BG76" s="237"/>
      <c r="BH76" s="237"/>
      <c r="BI76" s="237"/>
      <c r="BJ76" s="237"/>
      <c r="BK76" s="237"/>
      <c r="BL76" s="237"/>
      <c r="BM76" s="237"/>
      <c r="BN76" s="237"/>
      <c r="BO76" s="237"/>
      <c r="BP76" s="237"/>
      <c r="BQ76" s="234">
        <v>70</v>
      </c>
      <c r="BR76" s="239"/>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26"/>
    </row>
    <row r="77" spans="1:131" ht="26.25" customHeight="1" x14ac:dyDescent="0.2">
      <c r="A77" s="234">
        <v>10</v>
      </c>
      <c r="B77" s="873"/>
      <c r="C77" s="874"/>
      <c r="D77" s="874"/>
      <c r="E77" s="874"/>
      <c r="F77" s="874"/>
      <c r="G77" s="874"/>
      <c r="H77" s="874"/>
      <c r="I77" s="874"/>
      <c r="J77" s="874"/>
      <c r="K77" s="874"/>
      <c r="L77" s="874"/>
      <c r="M77" s="874"/>
      <c r="N77" s="874"/>
      <c r="O77" s="874"/>
      <c r="P77" s="875"/>
      <c r="Q77" s="877"/>
      <c r="R77" s="878"/>
      <c r="S77" s="878"/>
      <c r="T77" s="878"/>
      <c r="U77" s="834"/>
      <c r="V77" s="879"/>
      <c r="W77" s="878"/>
      <c r="X77" s="878"/>
      <c r="Y77" s="878"/>
      <c r="Z77" s="834"/>
      <c r="AA77" s="879"/>
      <c r="AB77" s="878"/>
      <c r="AC77" s="878"/>
      <c r="AD77" s="878"/>
      <c r="AE77" s="834"/>
      <c r="AF77" s="879"/>
      <c r="AG77" s="878"/>
      <c r="AH77" s="878"/>
      <c r="AI77" s="878"/>
      <c r="AJ77" s="834"/>
      <c r="AK77" s="879"/>
      <c r="AL77" s="878"/>
      <c r="AM77" s="878"/>
      <c r="AN77" s="878"/>
      <c r="AO77" s="834"/>
      <c r="AP77" s="879"/>
      <c r="AQ77" s="878"/>
      <c r="AR77" s="878"/>
      <c r="AS77" s="878"/>
      <c r="AT77" s="834"/>
      <c r="AU77" s="879"/>
      <c r="AV77" s="878"/>
      <c r="AW77" s="878"/>
      <c r="AX77" s="878"/>
      <c r="AY77" s="834"/>
      <c r="AZ77" s="832"/>
      <c r="BA77" s="832"/>
      <c r="BB77" s="832"/>
      <c r="BC77" s="832"/>
      <c r="BD77" s="833"/>
      <c r="BE77" s="237"/>
      <c r="BF77" s="237"/>
      <c r="BG77" s="237"/>
      <c r="BH77" s="237"/>
      <c r="BI77" s="237"/>
      <c r="BJ77" s="237"/>
      <c r="BK77" s="237"/>
      <c r="BL77" s="237"/>
      <c r="BM77" s="237"/>
      <c r="BN77" s="237"/>
      <c r="BO77" s="237"/>
      <c r="BP77" s="237"/>
      <c r="BQ77" s="234">
        <v>71</v>
      </c>
      <c r="BR77" s="239"/>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26"/>
    </row>
    <row r="78" spans="1:131" ht="26.25" customHeight="1" x14ac:dyDescent="0.2">
      <c r="A78" s="234">
        <v>11</v>
      </c>
      <c r="B78" s="873"/>
      <c r="C78" s="874"/>
      <c r="D78" s="874"/>
      <c r="E78" s="874"/>
      <c r="F78" s="874"/>
      <c r="G78" s="874"/>
      <c r="H78" s="874"/>
      <c r="I78" s="874"/>
      <c r="J78" s="874"/>
      <c r="K78" s="874"/>
      <c r="L78" s="874"/>
      <c r="M78" s="874"/>
      <c r="N78" s="874"/>
      <c r="O78" s="874"/>
      <c r="P78" s="875"/>
      <c r="Q78" s="876"/>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37"/>
      <c r="BF78" s="237"/>
      <c r="BG78" s="237"/>
      <c r="BH78" s="237"/>
      <c r="BI78" s="237"/>
      <c r="BJ78" s="226"/>
      <c r="BK78" s="226"/>
      <c r="BL78" s="226"/>
      <c r="BM78" s="226"/>
      <c r="BN78" s="226"/>
      <c r="BO78" s="237"/>
      <c r="BP78" s="237"/>
      <c r="BQ78" s="234">
        <v>72</v>
      </c>
      <c r="BR78" s="239"/>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26"/>
    </row>
    <row r="79" spans="1:131" ht="26.25" customHeight="1" x14ac:dyDescent="0.2">
      <c r="A79" s="234">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37"/>
      <c r="BF79" s="237"/>
      <c r="BG79" s="237"/>
      <c r="BH79" s="237"/>
      <c r="BI79" s="237"/>
      <c r="BJ79" s="226"/>
      <c r="BK79" s="226"/>
      <c r="BL79" s="226"/>
      <c r="BM79" s="226"/>
      <c r="BN79" s="226"/>
      <c r="BO79" s="237"/>
      <c r="BP79" s="237"/>
      <c r="BQ79" s="234">
        <v>73</v>
      </c>
      <c r="BR79" s="239"/>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26"/>
    </row>
    <row r="80" spans="1:131" ht="26.25" customHeight="1" x14ac:dyDescent="0.2">
      <c r="A80" s="234">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37"/>
      <c r="BF80" s="237"/>
      <c r="BG80" s="237"/>
      <c r="BH80" s="237"/>
      <c r="BI80" s="237"/>
      <c r="BJ80" s="237"/>
      <c r="BK80" s="237"/>
      <c r="BL80" s="237"/>
      <c r="BM80" s="237"/>
      <c r="BN80" s="237"/>
      <c r="BO80" s="237"/>
      <c r="BP80" s="237"/>
      <c r="BQ80" s="234">
        <v>74</v>
      </c>
      <c r="BR80" s="239"/>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26"/>
    </row>
    <row r="81" spans="1:131" ht="26.25" customHeight="1" x14ac:dyDescent="0.2">
      <c r="A81" s="234">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37"/>
      <c r="BF81" s="237"/>
      <c r="BG81" s="237"/>
      <c r="BH81" s="237"/>
      <c r="BI81" s="237"/>
      <c r="BJ81" s="237"/>
      <c r="BK81" s="237"/>
      <c r="BL81" s="237"/>
      <c r="BM81" s="237"/>
      <c r="BN81" s="237"/>
      <c r="BO81" s="237"/>
      <c r="BP81" s="237"/>
      <c r="BQ81" s="234">
        <v>75</v>
      </c>
      <c r="BR81" s="239"/>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26"/>
    </row>
    <row r="82" spans="1:131" ht="26.25" customHeight="1" x14ac:dyDescent="0.2">
      <c r="A82" s="234">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37"/>
      <c r="BF82" s="237"/>
      <c r="BG82" s="237"/>
      <c r="BH82" s="237"/>
      <c r="BI82" s="237"/>
      <c r="BJ82" s="237"/>
      <c r="BK82" s="237"/>
      <c r="BL82" s="237"/>
      <c r="BM82" s="237"/>
      <c r="BN82" s="237"/>
      <c r="BO82" s="237"/>
      <c r="BP82" s="237"/>
      <c r="BQ82" s="234">
        <v>76</v>
      </c>
      <c r="BR82" s="239"/>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26"/>
    </row>
    <row r="83" spans="1:131" ht="26.25" customHeight="1" x14ac:dyDescent="0.2">
      <c r="A83" s="234">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37"/>
      <c r="BF83" s="237"/>
      <c r="BG83" s="237"/>
      <c r="BH83" s="237"/>
      <c r="BI83" s="237"/>
      <c r="BJ83" s="237"/>
      <c r="BK83" s="237"/>
      <c r="BL83" s="237"/>
      <c r="BM83" s="237"/>
      <c r="BN83" s="237"/>
      <c r="BO83" s="237"/>
      <c r="BP83" s="237"/>
      <c r="BQ83" s="234">
        <v>77</v>
      </c>
      <c r="BR83" s="239"/>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26"/>
    </row>
    <row r="84" spans="1:131" ht="26.25" customHeight="1" x14ac:dyDescent="0.2">
      <c r="A84" s="234">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37"/>
      <c r="BF84" s="237"/>
      <c r="BG84" s="237"/>
      <c r="BH84" s="237"/>
      <c r="BI84" s="237"/>
      <c r="BJ84" s="237"/>
      <c r="BK84" s="237"/>
      <c r="BL84" s="237"/>
      <c r="BM84" s="237"/>
      <c r="BN84" s="237"/>
      <c r="BO84" s="237"/>
      <c r="BP84" s="237"/>
      <c r="BQ84" s="234">
        <v>78</v>
      </c>
      <c r="BR84" s="239"/>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26"/>
    </row>
    <row r="85" spans="1:131" ht="26.25" customHeight="1" x14ac:dyDescent="0.2">
      <c r="A85" s="234">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37"/>
      <c r="BF85" s="237"/>
      <c r="BG85" s="237"/>
      <c r="BH85" s="237"/>
      <c r="BI85" s="237"/>
      <c r="BJ85" s="237"/>
      <c r="BK85" s="237"/>
      <c r="BL85" s="237"/>
      <c r="BM85" s="237"/>
      <c r="BN85" s="237"/>
      <c r="BO85" s="237"/>
      <c r="BP85" s="237"/>
      <c r="BQ85" s="234">
        <v>79</v>
      </c>
      <c r="BR85" s="239"/>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26"/>
    </row>
    <row r="86" spans="1:131" ht="26.25" customHeight="1" x14ac:dyDescent="0.2">
      <c r="A86" s="234">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37"/>
      <c r="BF86" s="237"/>
      <c r="BG86" s="237"/>
      <c r="BH86" s="237"/>
      <c r="BI86" s="237"/>
      <c r="BJ86" s="237"/>
      <c r="BK86" s="237"/>
      <c r="BL86" s="237"/>
      <c r="BM86" s="237"/>
      <c r="BN86" s="237"/>
      <c r="BO86" s="237"/>
      <c r="BP86" s="237"/>
      <c r="BQ86" s="234">
        <v>80</v>
      </c>
      <c r="BR86" s="239"/>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26"/>
    </row>
    <row r="87" spans="1:131" ht="26.25" customHeight="1" x14ac:dyDescent="0.2">
      <c r="A87" s="240">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37"/>
      <c r="BF87" s="237"/>
      <c r="BG87" s="237"/>
      <c r="BH87" s="237"/>
      <c r="BI87" s="237"/>
      <c r="BJ87" s="237"/>
      <c r="BK87" s="237"/>
      <c r="BL87" s="237"/>
      <c r="BM87" s="237"/>
      <c r="BN87" s="237"/>
      <c r="BO87" s="237"/>
      <c r="BP87" s="237"/>
      <c r="BQ87" s="234">
        <v>81</v>
      </c>
      <c r="BR87" s="239"/>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26"/>
    </row>
    <row r="88" spans="1:131" ht="26.25" customHeight="1" thickBot="1" x14ac:dyDescent="0.25">
      <c r="A88" s="236" t="s">
        <v>397</v>
      </c>
      <c r="B88" s="789" t="s">
        <v>431</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v>3972</v>
      </c>
      <c r="AG88" s="844"/>
      <c r="AH88" s="844"/>
      <c r="AI88" s="844"/>
      <c r="AJ88" s="844"/>
      <c r="AK88" s="841"/>
      <c r="AL88" s="841"/>
      <c r="AM88" s="841"/>
      <c r="AN88" s="841"/>
      <c r="AO88" s="841"/>
      <c r="AP88" s="844" t="s">
        <v>596</v>
      </c>
      <c r="AQ88" s="844"/>
      <c r="AR88" s="844"/>
      <c r="AS88" s="844"/>
      <c r="AT88" s="844"/>
      <c r="AU88" s="844" t="s">
        <v>596</v>
      </c>
      <c r="AV88" s="844"/>
      <c r="AW88" s="844"/>
      <c r="AX88" s="844"/>
      <c r="AY88" s="844"/>
      <c r="AZ88" s="849"/>
      <c r="BA88" s="849"/>
      <c r="BB88" s="849"/>
      <c r="BC88" s="849"/>
      <c r="BD88" s="850"/>
      <c r="BE88" s="237"/>
      <c r="BF88" s="237"/>
      <c r="BG88" s="237"/>
      <c r="BH88" s="237"/>
      <c r="BI88" s="237"/>
      <c r="BJ88" s="237"/>
      <c r="BK88" s="237"/>
      <c r="BL88" s="237"/>
      <c r="BM88" s="237"/>
      <c r="BN88" s="237"/>
      <c r="BO88" s="237"/>
      <c r="BP88" s="237"/>
      <c r="BQ88" s="234">
        <v>82</v>
      </c>
      <c r="BR88" s="239"/>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26"/>
    </row>
    <row r="89" spans="1:131" ht="26.25" hidden="1" customHeight="1" x14ac:dyDescent="0.2">
      <c r="A89" s="241"/>
      <c r="B89" s="242"/>
      <c r="C89" s="242"/>
      <c r="D89" s="242"/>
      <c r="E89" s="242"/>
      <c r="F89" s="242"/>
      <c r="G89" s="242"/>
      <c r="H89" s="242"/>
      <c r="I89" s="242"/>
      <c r="J89" s="242"/>
      <c r="K89" s="242"/>
      <c r="L89" s="242"/>
      <c r="M89" s="242"/>
      <c r="N89" s="242"/>
      <c r="O89" s="242"/>
      <c r="P89" s="242"/>
      <c r="Q89" s="243"/>
      <c r="R89" s="243"/>
      <c r="S89" s="243"/>
      <c r="T89" s="243"/>
      <c r="U89" s="243"/>
      <c r="V89" s="243"/>
      <c r="W89" s="243"/>
      <c r="X89" s="243"/>
      <c r="Y89" s="243"/>
      <c r="Z89" s="243"/>
      <c r="AA89" s="243"/>
      <c r="AB89" s="243"/>
      <c r="AC89" s="243"/>
      <c r="AD89" s="243"/>
      <c r="AE89" s="243"/>
      <c r="AF89" s="243"/>
      <c r="AG89" s="243"/>
      <c r="AH89" s="243"/>
      <c r="AI89" s="243"/>
      <c r="AJ89" s="243"/>
      <c r="AK89" s="243"/>
      <c r="AL89" s="243"/>
      <c r="AM89" s="243"/>
      <c r="AN89" s="243"/>
      <c r="AO89" s="243"/>
      <c r="AP89" s="243"/>
      <c r="AQ89" s="243"/>
      <c r="AR89" s="243"/>
      <c r="AS89" s="243"/>
      <c r="AT89" s="243"/>
      <c r="AU89" s="243"/>
      <c r="AV89" s="243"/>
      <c r="AW89" s="243"/>
      <c r="AX89" s="243"/>
      <c r="AY89" s="243"/>
      <c r="AZ89" s="244"/>
      <c r="BA89" s="244"/>
      <c r="BB89" s="244"/>
      <c r="BC89" s="244"/>
      <c r="BD89" s="244"/>
      <c r="BE89" s="237"/>
      <c r="BF89" s="237"/>
      <c r="BG89" s="237"/>
      <c r="BH89" s="237"/>
      <c r="BI89" s="237"/>
      <c r="BJ89" s="237"/>
      <c r="BK89" s="237"/>
      <c r="BL89" s="237"/>
      <c r="BM89" s="237"/>
      <c r="BN89" s="237"/>
      <c r="BO89" s="237"/>
      <c r="BP89" s="237"/>
      <c r="BQ89" s="234">
        <v>83</v>
      </c>
      <c r="BR89" s="239"/>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26"/>
    </row>
    <row r="90" spans="1:131" ht="26.25" hidden="1" customHeight="1" x14ac:dyDescent="0.2">
      <c r="A90" s="241"/>
      <c r="B90" s="242"/>
      <c r="C90" s="242"/>
      <c r="D90" s="242"/>
      <c r="E90" s="242"/>
      <c r="F90" s="242"/>
      <c r="G90" s="242"/>
      <c r="H90" s="242"/>
      <c r="I90" s="242"/>
      <c r="J90" s="242"/>
      <c r="K90" s="242"/>
      <c r="L90" s="242"/>
      <c r="M90" s="242"/>
      <c r="N90" s="242"/>
      <c r="O90" s="242"/>
      <c r="P90" s="242"/>
      <c r="Q90" s="243"/>
      <c r="R90" s="243"/>
      <c r="S90" s="243"/>
      <c r="T90" s="243"/>
      <c r="U90" s="243"/>
      <c r="V90" s="243"/>
      <c r="W90" s="243"/>
      <c r="X90" s="243"/>
      <c r="Y90" s="243"/>
      <c r="Z90" s="243"/>
      <c r="AA90" s="243"/>
      <c r="AB90" s="243"/>
      <c r="AC90" s="243"/>
      <c r="AD90" s="243"/>
      <c r="AE90" s="243"/>
      <c r="AF90" s="243"/>
      <c r="AG90" s="243"/>
      <c r="AH90" s="243"/>
      <c r="AI90" s="243"/>
      <c r="AJ90" s="243"/>
      <c r="AK90" s="243"/>
      <c r="AL90" s="243"/>
      <c r="AM90" s="243"/>
      <c r="AN90" s="243"/>
      <c r="AO90" s="243"/>
      <c r="AP90" s="243"/>
      <c r="AQ90" s="243"/>
      <c r="AR90" s="243"/>
      <c r="AS90" s="243"/>
      <c r="AT90" s="243"/>
      <c r="AU90" s="243"/>
      <c r="AV90" s="243"/>
      <c r="AW90" s="243"/>
      <c r="AX90" s="243"/>
      <c r="AY90" s="243"/>
      <c r="AZ90" s="244"/>
      <c r="BA90" s="244"/>
      <c r="BB90" s="244"/>
      <c r="BC90" s="244"/>
      <c r="BD90" s="244"/>
      <c r="BE90" s="237"/>
      <c r="BF90" s="237"/>
      <c r="BG90" s="237"/>
      <c r="BH90" s="237"/>
      <c r="BI90" s="237"/>
      <c r="BJ90" s="237"/>
      <c r="BK90" s="237"/>
      <c r="BL90" s="237"/>
      <c r="BM90" s="237"/>
      <c r="BN90" s="237"/>
      <c r="BO90" s="237"/>
      <c r="BP90" s="237"/>
      <c r="BQ90" s="234">
        <v>84</v>
      </c>
      <c r="BR90" s="239"/>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26"/>
    </row>
    <row r="91" spans="1:131" ht="26.25" hidden="1" customHeight="1" x14ac:dyDescent="0.2">
      <c r="A91" s="241"/>
      <c r="B91" s="242"/>
      <c r="C91" s="242"/>
      <c r="D91" s="242"/>
      <c r="E91" s="242"/>
      <c r="F91" s="242"/>
      <c r="G91" s="242"/>
      <c r="H91" s="242"/>
      <c r="I91" s="242"/>
      <c r="J91" s="242"/>
      <c r="K91" s="242"/>
      <c r="L91" s="242"/>
      <c r="M91" s="242"/>
      <c r="N91" s="242"/>
      <c r="O91" s="242"/>
      <c r="P91" s="242"/>
      <c r="Q91" s="243"/>
      <c r="R91" s="243"/>
      <c r="S91" s="243"/>
      <c r="T91" s="243"/>
      <c r="U91" s="243"/>
      <c r="V91" s="243"/>
      <c r="W91" s="243"/>
      <c r="X91" s="243"/>
      <c r="Y91" s="243"/>
      <c r="Z91" s="243"/>
      <c r="AA91" s="243"/>
      <c r="AB91" s="243"/>
      <c r="AC91" s="243"/>
      <c r="AD91" s="243"/>
      <c r="AE91" s="243"/>
      <c r="AF91" s="243"/>
      <c r="AG91" s="243"/>
      <c r="AH91" s="243"/>
      <c r="AI91" s="243"/>
      <c r="AJ91" s="243"/>
      <c r="AK91" s="243"/>
      <c r="AL91" s="243"/>
      <c r="AM91" s="243"/>
      <c r="AN91" s="243"/>
      <c r="AO91" s="243"/>
      <c r="AP91" s="243"/>
      <c r="AQ91" s="243"/>
      <c r="AR91" s="243"/>
      <c r="AS91" s="243"/>
      <c r="AT91" s="243"/>
      <c r="AU91" s="243"/>
      <c r="AV91" s="243"/>
      <c r="AW91" s="243"/>
      <c r="AX91" s="243"/>
      <c r="AY91" s="243"/>
      <c r="AZ91" s="244"/>
      <c r="BA91" s="244"/>
      <c r="BB91" s="244"/>
      <c r="BC91" s="244"/>
      <c r="BD91" s="244"/>
      <c r="BE91" s="237"/>
      <c r="BF91" s="237"/>
      <c r="BG91" s="237"/>
      <c r="BH91" s="237"/>
      <c r="BI91" s="237"/>
      <c r="BJ91" s="237"/>
      <c r="BK91" s="237"/>
      <c r="BL91" s="237"/>
      <c r="BM91" s="237"/>
      <c r="BN91" s="237"/>
      <c r="BO91" s="237"/>
      <c r="BP91" s="237"/>
      <c r="BQ91" s="234">
        <v>85</v>
      </c>
      <c r="BR91" s="239"/>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26"/>
    </row>
    <row r="92" spans="1:131" ht="26.25" hidden="1" customHeight="1" x14ac:dyDescent="0.2">
      <c r="A92" s="241"/>
      <c r="B92" s="242"/>
      <c r="C92" s="242"/>
      <c r="D92" s="242"/>
      <c r="E92" s="242"/>
      <c r="F92" s="242"/>
      <c r="G92" s="242"/>
      <c r="H92" s="242"/>
      <c r="I92" s="242"/>
      <c r="J92" s="242"/>
      <c r="K92" s="242"/>
      <c r="L92" s="242"/>
      <c r="M92" s="242"/>
      <c r="N92" s="242"/>
      <c r="O92" s="242"/>
      <c r="P92" s="242"/>
      <c r="Q92" s="243"/>
      <c r="R92" s="243"/>
      <c r="S92" s="243"/>
      <c r="T92" s="243"/>
      <c r="U92" s="243"/>
      <c r="V92" s="243"/>
      <c r="W92" s="243"/>
      <c r="X92" s="243"/>
      <c r="Y92" s="243"/>
      <c r="Z92" s="243"/>
      <c r="AA92" s="243"/>
      <c r="AB92" s="243"/>
      <c r="AC92" s="243"/>
      <c r="AD92" s="243"/>
      <c r="AE92" s="243"/>
      <c r="AF92" s="243"/>
      <c r="AG92" s="243"/>
      <c r="AH92" s="243"/>
      <c r="AI92" s="243"/>
      <c r="AJ92" s="243"/>
      <c r="AK92" s="243"/>
      <c r="AL92" s="243"/>
      <c r="AM92" s="243"/>
      <c r="AN92" s="243"/>
      <c r="AO92" s="243"/>
      <c r="AP92" s="243"/>
      <c r="AQ92" s="243"/>
      <c r="AR92" s="243"/>
      <c r="AS92" s="243"/>
      <c r="AT92" s="243"/>
      <c r="AU92" s="243"/>
      <c r="AV92" s="243"/>
      <c r="AW92" s="243"/>
      <c r="AX92" s="243"/>
      <c r="AY92" s="243"/>
      <c r="AZ92" s="244"/>
      <c r="BA92" s="244"/>
      <c r="BB92" s="244"/>
      <c r="BC92" s="244"/>
      <c r="BD92" s="244"/>
      <c r="BE92" s="237"/>
      <c r="BF92" s="237"/>
      <c r="BG92" s="237"/>
      <c r="BH92" s="237"/>
      <c r="BI92" s="237"/>
      <c r="BJ92" s="237"/>
      <c r="BK92" s="237"/>
      <c r="BL92" s="237"/>
      <c r="BM92" s="237"/>
      <c r="BN92" s="237"/>
      <c r="BO92" s="237"/>
      <c r="BP92" s="237"/>
      <c r="BQ92" s="234">
        <v>86</v>
      </c>
      <c r="BR92" s="239"/>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26"/>
    </row>
    <row r="93" spans="1:131" ht="26.25" hidden="1" customHeight="1" x14ac:dyDescent="0.2">
      <c r="A93" s="241"/>
      <c r="B93" s="242"/>
      <c r="C93" s="242"/>
      <c r="D93" s="242"/>
      <c r="E93" s="242"/>
      <c r="F93" s="242"/>
      <c r="G93" s="242"/>
      <c r="H93" s="242"/>
      <c r="I93" s="242"/>
      <c r="J93" s="242"/>
      <c r="K93" s="242"/>
      <c r="L93" s="242"/>
      <c r="M93" s="242"/>
      <c r="N93" s="242"/>
      <c r="O93" s="242"/>
      <c r="P93" s="242"/>
      <c r="Q93" s="243"/>
      <c r="R93" s="243"/>
      <c r="S93" s="243"/>
      <c r="T93" s="243"/>
      <c r="U93" s="243"/>
      <c r="V93" s="243"/>
      <c r="W93" s="243"/>
      <c r="X93" s="243"/>
      <c r="Y93" s="243"/>
      <c r="Z93" s="243"/>
      <c r="AA93" s="243"/>
      <c r="AB93" s="243"/>
      <c r="AC93" s="243"/>
      <c r="AD93" s="243"/>
      <c r="AE93" s="243"/>
      <c r="AF93" s="243"/>
      <c r="AG93" s="243"/>
      <c r="AH93" s="243"/>
      <c r="AI93" s="243"/>
      <c r="AJ93" s="243"/>
      <c r="AK93" s="243"/>
      <c r="AL93" s="243"/>
      <c r="AM93" s="243"/>
      <c r="AN93" s="243"/>
      <c r="AO93" s="243"/>
      <c r="AP93" s="243"/>
      <c r="AQ93" s="243"/>
      <c r="AR93" s="243"/>
      <c r="AS93" s="243"/>
      <c r="AT93" s="243"/>
      <c r="AU93" s="243"/>
      <c r="AV93" s="243"/>
      <c r="AW93" s="243"/>
      <c r="AX93" s="243"/>
      <c r="AY93" s="243"/>
      <c r="AZ93" s="244"/>
      <c r="BA93" s="244"/>
      <c r="BB93" s="244"/>
      <c r="BC93" s="244"/>
      <c r="BD93" s="244"/>
      <c r="BE93" s="237"/>
      <c r="BF93" s="237"/>
      <c r="BG93" s="237"/>
      <c r="BH93" s="237"/>
      <c r="BI93" s="237"/>
      <c r="BJ93" s="237"/>
      <c r="BK93" s="237"/>
      <c r="BL93" s="237"/>
      <c r="BM93" s="237"/>
      <c r="BN93" s="237"/>
      <c r="BO93" s="237"/>
      <c r="BP93" s="237"/>
      <c r="BQ93" s="234">
        <v>87</v>
      </c>
      <c r="BR93" s="239"/>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26"/>
    </row>
    <row r="94" spans="1:131" ht="26.25" hidden="1" customHeight="1" x14ac:dyDescent="0.2">
      <c r="A94" s="241"/>
      <c r="B94" s="242"/>
      <c r="C94" s="242"/>
      <c r="D94" s="242"/>
      <c r="E94" s="242"/>
      <c r="F94" s="242"/>
      <c r="G94" s="242"/>
      <c r="H94" s="242"/>
      <c r="I94" s="242"/>
      <c r="J94" s="242"/>
      <c r="K94" s="242"/>
      <c r="L94" s="242"/>
      <c r="M94" s="242"/>
      <c r="N94" s="242"/>
      <c r="O94" s="242"/>
      <c r="P94" s="242"/>
      <c r="Q94" s="243"/>
      <c r="R94" s="243"/>
      <c r="S94" s="243"/>
      <c r="T94" s="243"/>
      <c r="U94" s="243"/>
      <c r="V94" s="243"/>
      <c r="W94" s="243"/>
      <c r="X94" s="243"/>
      <c r="Y94" s="243"/>
      <c r="Z94" s="243"/>
      <c r="AA94" s="243"/>
      <c r="AB94" s="243"/>
      <c r="AC94" s="243"/>
      <c r="AD94" s="243"/>
      <c r="AE94" s="243"/>
      <c r="AF94" s="243"/>
      <c r="AG94" s="243"/>
      <c r="AH94" s="243"/>
      <c r="AI94" s="243"/>
      <c r="AJ94" s="243"/>
      <c r="AK94" s="243"/>
      <c r="AL94" s="243"/>
      <c r="AM94" s="243"/>
      <c r="AN94" s="243"/>
      <c r="AO94" s="243"/>
      <c r="AP94" s="243"/>
      <c r="AQ94" s="243"/>
      <c r="AR94" s="243"/>
      <c r="AS94" s="243"/>
      <c r="AT94" s="243"/>
      <c r="AU94" s="243"/>
      <c r="AV94" s="243"/>
      <c r="AW94" s="243"/>
      <c r="AX94" s="243"/>
      <c r="AY94" s="243"/>
      <c r="AZ94" s="244"/>
      <c r="BA94" s="244"/>
      <c r="BB94" s="244"/>
      <c r="BC94" s="244"/>
      <c r="BD94" s="244"/>
      <c r="BE94" s="237"/>
      <c r="BF94" s="237"/>
      <c r="BG94" s="237"/>
      <c r="BH94" s="237"/>
      <c r="BI94" s="237"/>
      <c r="BJ94" s="237"/>
      <c r="BK94" s="237"/>
      <c r="BL94" s="237"/>
      <c r="BM94" s="237"/>
      <c r="BN94" s="237"/>
      <c r="BO94" s="237"/>
      <c r="BP94" s="237"/>
      <c r="BQ94" s="234">
        <v>88</v>
      </c>
      <c r="BR94" s="239"/>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26"/>
    </row>
    <row r="95" spans="1:131" ht="26.25" hidden="1" customHeight="1" x14ac:dyDescent="0.2">
      <c r="A95" s="241"/>
      <c r="B95" s="242"/>
      <c r="C95" s="242"/>
      <c r="D95" s="242"/>
      <c r="E95" s="242"/>
      <c r="F95" s="242"/>
      <c r="G95" s="242"/>
      <c r="H95" s="242"/>
      <c r="I95" s="242"/>
      <c r="J95" s="242"/>
      <c r="K95" s="242"/>
      <c r="L95" s="242"/>
      <c r="M95" s="242"/>
      <c r="N95" s="242"/>
      <c r="O95" s="242"/>
      <c r="P95" s="242"/>
      <c r="Q95" s="243"/>
      <c r="R95" s="243"/>
      <c r="S95" s="243"/>
      <c r="T95" s="243"/>
      <c r="U95" s="243"/>
      <c r="V95" s="243"/>
      <c r="W95" s="243"/>
      <c r="X95" s="243"/>
      <c r="Y95" s="243"/>
      <c r="Z95" s="243"/>
      <c r="AA95" s="243"/>
      <c r="AB95" s="243"/>
      <c r="AC95" s="243"/>
      <c r="AD95" s="243"/>
      <c r="AE95" s="243"/>
      <c r="AF95" s="243"/>
      <c r="AG95" s="243"/>
      <c r="AH95" s="243"/>
      <c r="AI95" s="243"/>
      <c r="AJ95" s="243"/>
      <c r="AK95" s="243"/>
      <c r="AL95" s="243"/>
      <c r="AM95" s="243"/>
      <c r="AN95" s="243"/>
      <c r="AO95" s="243"/>
      <c r="AP95" s="243"/>
      <c r="AQ95" s="243"/>
      <c r="AR95" s="243"/>
      <c r="AS95" s="243"/>
      <c r="AT95" s="243"/>
      <c r="AU95" s="243"/>
      <c r="AV95" s="243"/>
      <c r="AW95" s="243"/>
      <c r="AX95" s="243"/>
      <c r="AY95" s="243"/>
      <c r="AZ95" s="244"/>
      <c r="BA95" s="244"/>
      <c r="BB95" s="244"/>
      <c r="BC95" s="244"/>
      <c r="BD95" s="244"/>
      <c r="BE95" s="237"/>
      <c r="BF95" s="237"/>
      <c r="BG95" s="237"/>
      <c r="BH95" s="237"/>
      <c r="BI95" s="237"/>
      <c r="BJ95" s="237"/>
      <c r="BK95" s="237"/>
      <c r="BL95" s="237"/>
      <c r="BM95" s="237"/>
      <c r="BN95" s="237"/>
      <c r="BO95" s="237"/>
      <c r="BP95" s="237"/>
      <c r="BQ95" s="234">
        <v>89</v>
      </c>
      <c r="BR95" s="239"/>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26"/>
    </row>
    <row r="96" spans="1:131" ht="26.25" hidden="1" customHeight="1" x14ac:dyDescent="0.2">
      <c r="A96" s="241"/>
      <c r="B96" s="242"/>
      <c r="C96" s="242"/>
      <c r="D96" s="242"/>
      <c r="E96" s="242"/>
      <c r="F96" s="242"/>
      <c r="G96" s="242"/>
      <c r="H96" s="242"/>
      <c r="I96" s="242"/>
      <c r="J96" s="242"/>
      <c r="K96" s="242"/>
      <c r="L96" s="242"/>
      <c r="M96" s="242"/>
      <c r="N96" s="242"/>
      <c r="O96" s="242"/>
      <c r="P96" s="242"/>
      <c r="Q96" s="243"/>
      <c r="R96" s="243"/>
      <c r="S96" s="243"/>
      <c r="T96" s="243"/>
      <c r="U96" s="243"/>
      <c r="V96" s="243"/>
      <c r="W96" s="243"/>
      <c r="X96" s="243"/>
      <c r="Y96" s="243"/>
      <c r="Z96" s="243"/>
      <c r="AA96" s="243"/>
      <c r="AB96" s="243"/>
      <c r="AC96" s="243"/>
      <c r="AD96" s="243"/>
      <c r="AE96" s="243"/>
      <c r="AF96" s="243"/>
      <c r="AG96" s="243"/>
      <c r="AH96" s="243"/>
      <c r="AI96" s="243"/>
      <c r="AJ96" s="243"/>
      <c r="AK96" s="243"/>
      <c r="AL96" s="243"/>
      <c r="AM96" s="243"/>
      <c r="AN96" s="243"/>
      <c r="AO96" s="243"/>
      <c r="AP96" s="243"/>
      <c r="AQ96" s="243"/>
      <c r="AR96" s="243"/>
      <c r="AS96" s="243"/>
      <c r="AT96" s="243"/>
      <c r="AU96" s="243"/>
      <c r="AV96" s="243"/>
      <c r="AW96" s="243"/>
      <c r="AX96" s="243"/>
      <c r="AY96" s="243"/>
      <c r="AZ96" s="244"/>
      <c r="BA96" s="244"/>
      <c r="BB96" s="244"/>
      <c r="BC96" s="244"/>
      <c r="BD96" s="244"/>
      <c r="BE96" s="237"/>
      <c r="BF96" s="237"/>
      <c r="BG96" s="237"/>
      <c r="BH96" s="237"/>
      <c r="BI96" s="237"/>
      <c r="BJ96" s="237"/>
      <c r="BK96" s="237"/>
      <c r="BL96" s="237"/>
      <c r="BM96" s="237"/>
      <c r="BN96" s="237"/>
      <c r="BO96" s="237"/>
      <c r="BP96" s="237"/>
      <c r="BQ96" s="234">
        <v>90</v>
      </c>
      <c r="BR96" s="239"/>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26"/>
    </row>
    <row r="97" spans="1:131" ht="26.25" hidden="1" customHeight="1" x14ac:dyDescent="0.2">
      <c r="A97" s="241"/>
      <c r="B97" s="242"/>
      <c r="C97" s="242"/>
      <c r="D97" s="242"/>
      <c r="E97" s="242"/>
      <c r="F97" s="242"/>
      <c r="G97" s="242"/>
      <c r="H97" s="242"/>
      <c r="I97" s="242"/>
      <c r="J97" s="242"/>
      <c r="K97" s="242"/>
      <c r="L97" s="242"/>
      <c r="M97" s="242"/>
      <c r="N97" s="242"/>
      <c r="O97" s="242"/>
      <c r="P97" s="242"/>
      <c r="Q97" s="243"/>
      <c r="R97" s="243"/>
      <c r="S97" s="243"/>
      <c r="T97" s="243"/>
      <c r="U97" s="243"/>
      <c r="V97" s="243"/>
      <c r="W97" s="243"/>
      <c r="X97" s="243"/>
      <c r="Y97" s="243"/>
      <c r="Z97" s="243"/>
      <c r="AA97" s="243"/>
      <c r="AB97" s="243"/>
      <c r="AC97" s="243"/>
      <c r="AD97" s="243"/>
      <c r="AE97" s="243"/>
      <c r="AF97" s="243"/>
      <c r="AG97" s="243"/>
      <c r="AH97" s="243"/>
      <c r="AI97" s="243"/>
      <c r="AJ97" s="243"/>
      <c r="AK97" s="243"/>
      <c r="AL97" s="243"/>
      <c r="AM97" s="243"/>
      <c r="AN97" s="243"/>
      <c r="AO97" s="243"/>
      <c r="AP97" s="243"/>
      <c r="AQ97" s="243"/>
      <c r="AR97" s="243"/>
      <c r="AS97" s="243"/>
      <c r="AT97" s="243"/>
      <c r="AU97" s="243"/>
      <c r="AV97" s="243"/>
      <c r="AW97" s="243"/>
      <c r="AX97" s="243"/>
      <c r="AY97" s="243"/>
      <c r="AZ97" s="244"/>
      <c r="BA97" s="244"/>
      <c r="BB97" s="244"/>
      <c r="BC97" s="244"/>
      <c r="BD97" s="244"/>
      <c r="BE97" s="237"/>
      <c r="BF97" s="237"/>
      <c r="BG97" s="237"/>
      <c r="BH97" s="237"/>
      <c r="BI97" s="237"/>
      <c r="BJ97" s="237"/>
      <c r="BK97" s="237"/>
      <c r="BL97" s="237"/>
      <c r="BM97" s="237"/>
      <c r="BN97" s="237"/>
      <c r="BO97" s="237"/>
      <c r="BP97" s="237"/>
      <c r="BQ97" s="234">
        <v>91</v>
      </c>
      <c r="BR97" s="239"/>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26"/>
    </row>
    <row r="98" spans="1:131" ht="26.25" hidden="1" customHeight="1" x14ac:dyDescent="0.2">
      <c r="A98" s="241"/>
      <c r="B98" s="242"/>
      <c r="C98" s="242"/>
      <c r="D98" s="242"/>
      <c r="E98" s="242"/>
      <c r="F98" s="242"/>
      <c r="G98" s="242"/>
      <c r="H98" s="242"/>
      <c r="I98" s="242"/>
      <c r="J98" s="242"/>
      <c r="K98" s="242"/>
      <c r="L98" s="242"/>
      <c r="M98" s="242"/>
      <c r="N98" s="242"/>
      <c r="O98" s="242"/>
      <c r="P98" s="242"/>
      <c r="Q98" s="243"/>
      <c r="R98" s="243"/>
      <c r="S98" s="243"/>
      <c r="T98" s="243"/>
      <c r="U98" s="243"/>
      <c r="V98" s="243"/>
      <c r="W98" s="243"/>
      <c r="X98" s="243"/>
      <c r="Y98" s="243"/>
      <c r="Z98" s="243"/>
      <c r="AA98" s="243"/>
      <c r="AB98" s="243"/>
      <c r="AC98" s="243"/>
      <c r="AD98" s="243"/>
      <c r="AE98" s="243"/>
      <c r="AF98" s="243"/>
      <c r="AG98" s="243"/>
      <c r="AH98" s="243"/>
      <c r="AI98" s="243"/>
      <c r="AJ98" s="243"/>
      <c r="AK98" s="243"/>
      <c r="AL98" s="243"/>
      <c r="AM98" s="243"/>
      <c r="AN98" s="243"/>
      <c r="AO98" s="243"/>
      <c r="AP98" s="243"/>
      <c r="AQ98" s="243"/>
      <c r="AR98" s="243"/>
      <c r="AS98" s="243"/>
      <c r="AT98" s="243"/>
      <c r="AU98" s="243"/>
      <c r="AV98" s="243"/>
      <c r="AW98" s="243"/>
      <c r="AX98" s="243"/>
      <c r="AY98" s="243"/>
      <c r="AZ98" s="244"/>
      <c r="BA98" s="244"/>
      <c r="BB98" s="244"/>
      <c r="BC98" s="244"/>
      <c r="BD98" s="244"/>
      <c r="BE98" s="237"/>
      <c r="BF98" s="237"/>
      <c r="BG98" s="237"/>
      <c r="BH98" s="237"/>
      <c r="BI98" s="237"/>
      <c r="BJ98" s="237"/>
      <c r="BK98" s="237"/>
      <c r="BL98" s="237"/>
      <c r="BM98" s="237"/>
      <c r="BN98" s="237"/>
      <c r="BO98" s="237"/>
      <c r="BP98" s="237"/>
      <c r="BQ98" s="234">
        <v>92</v>
      </c>
      <c r="BR98" s="239"/>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26"/>
    </row>
    <row r="99" spans="1:131" ht="26.25" hidden="1" customHeight="1" x14ac:dyDescent="0.2">
      <c r="A99" s="241"/>
      <c r="B99" s="242"/>
      <c r="C99" s="242"/>
      <c r="D99" s="242"/>
      <c r="E99" s="242"/>
      <c r="F99" s="242"/>
      <c r="G99" s="242"/>
      <c r="H99" s="242"/>
      <c r="I99" s="242"/>
      <c r="J99" s="242"/>
      <c r="K99" s="242"/>
      <c r="L99" s="242"/>
      <c r="M99" s="242"/>
      <c r="N99" s="242"/>
      <c r="O99" s="242"/>
      <c r="P99" s="242"/>
      <c r="Q99" s="243"/>
      <c r="R99" s="243"/>
      <c r="S99" s="243"/>
      <c r="T99" s="243"/>
      <c r="U99" s="243"/>
      <c r="V99" s="243"/>
      <c r="W99" s="243"/>
      <c r="X99" s="243"/>
      <c r="Y99" s="243"/>
      <c r="Z99" s="243"/>
      <c r="AA99" s="243"/>
      <c r="AB99" s="243"/>
      <c r="AC99" s="243"/>
      <c r="AD99" s="243"/>
      <c r="AE99" s="243"/>
      <c r="AF99" s="243"/>
      <c r="AG99" s="243"/>
      <c r="AH99" s="243"/>
      <c r="AI99" s="243"/>
      <c r="AJ99" s="243"/>
      <c r="AK99" s="243"/>
      <c r="AL99" s="243"/>
      <c r="AM99" s="243"/>
      <c r="AN99" s="243"/>
      <c r="AO99" s="243"/>
      <c r="AP99" s="243"/>
      <c r="AQ99" s="243"/>
      <c r="AR99" s="243"/>
      <c r="AS99" s="243"/>
      <c r="AT99" s="243"/>
      <c r="AU99" s="243"/>
      <c r="AV99" s="243"/>
      <c r="AW99" s="243"/>
      <c r="AX99" s="243"/>
      <c r="AY99" s="243"/>
      <c r="AZ99" s="244"/>
      <c r="BA99" s="244"/>
      <c r="BB99" s="244"/>
      <c r="BC99" s="244"/>
      <c r="BD99" s="244"/>
      <c r="BE99" s="237"/>
      <c r="BF99" s="237"/>
      <c r="BG99" s="237"/>
      <c r="BH99" s="237"/>
      <c r="BI99" s="237"/>
      <c r="BJ99" s="237"/>
      <c r="BK99" s="237"/>
      <c r="BL99" s="237"/>
      <c r="BM99" s="237"/>
      <c r="BN99" s="237"/>
      <c r="BO99" s="237"/>
      <c r="BP99" s="237"/>
      <c r="BQ99" s="234">
        <v>93</v>
      </c>
      <c r="BR99" s="239"/>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26"/>
    </row>
    <row r="100" spans="1:131" ht="26.25" hidden="1" customHeight="1" x14ac:dyDescent="0.2">
      <c r="A100" s="241"/>
      <c r="B100" s="242"/>
      <c r="C100" s="242"/>
      <c r="D100" s="242"/>
      <c r="E100" s="242"/>
      <c r="F100" s="242"/>
      <c r="G100" s="242"/>
      <c r="H100" s="242"/>
      <c r="I100" s="242"/>
      <c r="J100" s="242"/>
      <c r="K100" s="242"/>
      <c r="L100" s="242"/>
      <c r="M100" s="242"/>
      <c r="N100" s="242"/>
      <c r="O100" s="242"/>
      <c r="P100" s="242"/>
      <c r="Q100" s="243"/>
      <c r="R100" s="243"/>
      <c r="S100" s="243"/>
      <c r="T100" s="243"/>
      <c r="U100" s="243"/>
      <c r="V100" s="243"/>
      <c r="W100" s="243"/>
      <c r="X100" s="243"/>
      <c r="Y100" s="243"/>
      <c r="Z100" s="243"/>
      <c r="AA100" s="243"/>
      <c r="AB100" s="243"/>
      <c r="AC100" s="243"/>
      <c r="AD100" s="243"/>
      <c r="AE100" s="243"/>
      <c r="AF100" s="243"/>
      <c r="AG100" s="243"/>
      <c r="AH100" s="243"/>
      <c r="AI100" s="243"/>
      <c r="AJ100" s="243"/>
      <c r="AK100" s="243"/>
      <c r="AL100" s="243"/>
      <c r="AM100" s="243"/>
      <c r="AN100" s="243"/>
      <c r="AO100" s="243"/>
      <c r="AP100" s="243"/>
      <c r="AQ100" s="243"/>
      <c r="AR100" s="243"/>
      <c r="AS100" s="243"/>
      <c r="AT100" s="243"/>
      <c r="AU100" s="243"/>
      <c r="AV100" s="243"/>
      <c r="AW100" s="243"/>
      <c r="AX100" s="243"/>
      <c r="AY100" s="243"/>
      <c r="AZ100" s="244"/>
      <c r="BA100" s="244"/>
      <c r="BB100" s="244"/>
      <c r="BC100" s="244"/>
      <c r="BD100" s="244"/>
      <c r="BE100" s="237"/>
      <c r="BF100" s="237"/>
      <c r="BG100" s="237"/>
      <c r="BH100" s="237"/>
      <c r="BI100" s="237"/>
      <c r="BJ100" s="237"/>
      <c r="BK100" s="237"/>
      <c r="BL100" s="237"/>
      <c r="BM100" s="237"/>
      <c r="BN100" s="237"/>
      <c r="BO100" s="237"/>
      <c r="BP100" s="237"/>
      <c r="BQ100" s="234">
        <v>94</v>
      </c>
      <c r="BR100" s="239"/>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26"/>
    </row>
    <row r="101" spans="1:131" ht="26.25" hidden="1" customHeight="1" x14ac:dyDescent="0.2">
      <c r="A101" s="241"/>
      <c r="B101" s="242"/>
      <c r="C101" s="242"/>
      <c r="D101" s="242"/>
      <c r="E101" s="242"/>
      <c r="F101" s="242"/>
      <c r="G101" s="242"/>
      <c r="H101" s="242"/>
      <c r="I101" s="242"/>
      <c r="J101" s="242"/>
      <c r="K101" s="242"/>
      <c r="L101" s="242"/>
      <c r="M101" s="242"/>
      <c r="N101" s="242"/>
      <c r="O101" s="242"/>
      <c r="P101" s="242"/>
      <c r="Q101" s="243"/>
      <c r="R101" s="243"/>
      <c r="S101" s="243"/>
      <c r="T101" s="243"/>
      <c r="U101" s="243"/>
      <c r="V101" s="243"/>
      <c r="W101" s="243"/>
      <c r="X101" s="243"/>
      <c r="Y101" s="243"/>
      <c r="Z101" s="243"/>
      <c r="AA101" s="243"/>
      <c r="AB101" s="243"/>
      <c r="AC101" s="243"/>
      <c r="AD101" s="243"/>
      <c r="AE101" s="243"/>
      <c r="AF101" s="243"/>
      <c r="AG101" s="243"/>
      <c r="AH101" s="243"/>
      <c r="AI101" s="243"/>
      <c r="AJ101" s="243"/>
      <c r="AK101" s="243"/>
      <c r="AL101" s="243"/>
      <c r="AM101" s="243"/>
      <c r="AN101" s="243"/>
      <c r="AO101" s="243"/>
      <c r="AP101" s="243"/>
      <c r="AQ101" s="243"/>
      <c r="AR101" s="243"/>
      <c r="AS101" s="243"/>
      <c r="AT101" s="243"/>
      <c r="AU101" s="243"/>
      <c r="AV101" s="243"/>
      <c r="AW101" s="243"/>
      <c r="AX101" s="243"/>
      <c r="AY101" s="243"/>
      <c r="AZ101" s="244"/>
      <c r="BA101" s="244"/>
      <c r="BB101" s="244"/>
      <c r="BC101" s="244"/>
      <c r="BD101" s="244"/>
      <c r="BE101" s="237"/>
      <c r="BF101" s="237"/>
      <c r="BG101" s="237"/>
      <c r="BH101" s="237"/>
      <c r="BI101" s="237"/>
      <c r="BJ101" s="237"/>
      <c r="BK101" s="237"/>
      <c r="BL101" s="237"/>
      <c r="BM101" s="237"/>
      <c r="BN101" s="237"/>
      <c r="BO101" s="237"/>
      <c r="BP101" s="237"/>
      <c r="BQ101" s="234">
        <v>95</v>
      </c>
      <c r="BR101" s="239"/>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26"/>
    </row>
    <row r="102" spans="1:131" ht="26.25" customHeight="1" thickBot="1" x14ac:dyDescent="0.25">
      <c r="A102" s="241"/>
      <c r="B102" s="242"/>
      <c r="C102" s="242"/>
      <c r="D102" s="242"/>
      <c r="E102" s="242"/>
      <c r="F102" s="242"/>
      <c r="G102" s="242"/>
      <c r="H102" s="242"/>
      <c r="I102" s="242"/>
      <c r="J102" s="242"/>
      <c r="K102" s="242"/>
      <c r="L102" s="242"/>
      <c r="M102" s="242"/>
      <c r="N102" s="242"/>
      <c r="O102" s="242"/>
      <c r="P102" s="242"/>
      <c r="Q102" s="243"/>
      <c r="R102" s="243"/>
      <c r="S102" s="243"/>
      <c r="T102" s="243"/>
      <c r="U102" s="243"/>
      <c r="V102" s="243"/>
      <c r="W102" s="243"/>
      <c r="X102" s="243"/>
      <c r="Y102" s="243"/>
      <c r="Z102" s="243"/>
      <c r="AA102" s="243"/>
      <c r="AB102" s="243"/>
      <c r="AC102" s="243"/>
      <c r="AD102" s="243"/>
      <c r="AE102" s="243"/>
      <c r="AF102" s="243"/>
      <c r="AG102" s="243"/>
      <c r="AH102" s="243"/>
      <c r="AI102" s="243"/>
      <c r="AJ102" s="243"/>
      <c r="AK102" s="243"/>
      <c r="AL102" s="243"/>
      <c r="AM102" s="243"/>
      <c r="AN102" s="243"/>
      <c r="AO102" s="243"/>
      <c r="AP102" s="243"/>
      <c r="AQ102" s="243"/>
      <c r="AR102" s="243"/>
      <c r="AS102" s="243"/>
      <c r="AT102" s="243"/>
      <c r="AU102" s="243"/>
      <c r="AV102" s="243"/>
      <c r="AW102" s="243"/>
      <c r="AX102" s="243"/>
      <c r="AY102" s="243"/>
      <c r="AZ102" s="244"/>
      <c r="BA102" s="244"/>
      <c r="BB102" s="244"/>
      <c r="BC102" s="244"/>
      <c r="BD102" s="244"/>
      <c r="BE102" s="237"/>
      <c r="BF102" s="237"/>
      <c r="BG102" s="237"/>
      <c r="BH102" s="237"/>
      <c r="BI102" s="237"/>
      <c r="BJ102" s="237"/>
      <c r="BK102" s="237"/>
      <c r="BL102" s="237"/>
      <c r="BM102" s="237"/>
      <c r="BN102" s="237"/>
      <c r="BO102" s="237"/>
      <c r="BP102" s="237"/>
      <c r="BQ102" s="236" t="s">
        <v>397</v>
      </c>
      <c r="BR102" s="789" t="s">
        <v>432</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v>5</v>
      </c>
      <c r="CS102" s="852"/>
      <c r="CT102" s="852"/>
      <c r="CU102" s="852"/>
      <c r="CV102" s="891"/>
      <c r="CW102" s="890" t="s">
        <v>596</v>
      </c>
      <c r="CX102" s="852"/>
      <c r="CY102" s="852"/>
      <c r="CZ102" s="852"/>
      <c r="DA102" s="891"/>
      <c r="DB102" s="890" t="s">
        <v>596</v>
      </c>
      <c r="DC102" s="852"/>
      <c r="DD102" s="852"/>
      <c r="DE102" s="852"/>
      <c r="DF102" s="891"/>
      <c r="DG102" s="890" t="s">
        <v>596</v>
      </c>
      <c r="DH102" s="852"/>
      <c r="DI102" s="852"/>
      <c r="DJ102" s="852"/>
      <c r="DK102" s="891"/>
      <c r="DL102" s="890" t="s">
        <v>596</v>
      </c>
      <c r="DM102" s="852"/>
      <c r="DN102" s="852"/>
      <c r="DO102" s="852"/>
      <c r="DP102" s="891"/>
      <c r="DQ102" s="890" t="s">
        <v>596</v>
      </c>
      <c r="DR102" s="852"/>
      <c r="DS102" s="852"/>
      <c r="DT102" s="852"/>
      <c r="DU102" s="891"/>
      <c r="DV102" s="789"/>
      <c r="DW102" s="790"/>
      <c r="DX102" s="790"/>
      <c r="DY102" s="790"/>
      <c r="DZ102" s="914"/>
      <c r="EA102" s="226"/>
    </row>
    <row r="103" spans="1:131" ht="26.25" customHeight="1" x14ac:dyDescent="0.2">
      <c r="A103" s="241"/>
      <c r="B103" s="242"/>
      <c r="C103" s="242"/>
      <c r="D103" s="242"/>
      <c r="E103" s="242"/>
      <c r="F103" s="242"/>
      <c r="G103" s="242"/>
      <c r="H103" s="242"/>
      <c r="I103" s="242"/>
      <c r="J103" s="242"/>
      <c r="K103" s="242"/>
      <c r="L103" s="242"/>
      <c r="M103" s="242"/>
      <c r="N103" s="242"/>
      <c r="O103" s="242"/>
      <c r="P103" s="242"/>
      <c r="Q103" s="243"/>
      <c r="R103" s="243"/>
      <c r="S103" s="243"/>
      <c r="T103" s="243"/>
      <c r="U103" s="243"/>
      <c r="V103" s="243"/>
      <c r="W103" s="243"/>
      <c r="X103" s="243"/>
      <c r="Y103" s="243"/>
      <c r="Z103" s="243"/>
      <c r="AA103" s="243"/>
      <c r="AB103" s="243"/>
      <c r="AC103" s="243"/>
      <c r="AD103" s="243"/>
      <c r="AE103" s="243"/>
      <c r="AF103" s="243"/>
      <c r="AG103" s="243"/>
      <c r="AH103" s="243"/>
      <c r="AI103" s="243"/>
      <c r="AJ103" s="243"/>
      <c r="AK103" s="243"/>
      <c r="AL103" s="243"/>
      <c r="AM103" s="243"/>
      <c r="AN103" s="243"/>
      <c r="AO103" s="243"/>
      <c r="AP103" s="243"/>
      <c r="AQ103" s="243"/>
      <c r="AR103" s="243"/>
      <c r="AS103" s="243"/>
      <c r="AT103" s="243"/>
      <c r="AU103" s="243"/>
      <c r="AV103" s="243"/>
      <c r="AW103" s="243"/>
      <c r="AX103" s="243"/>
      <c r="AY103" s="243"/>
      <c r="AZ103" s="244"/>
      <c r="BA103" s="244"/>
      <c r="BB103" s="244"/>
      <c r="BC103" s="244"/>
      <c r="BD103" s="244"/>
      <c r="BE103" s="237"/>
      <c r="BF103" s="237"/>
      <c r="BG103" s="237"/>
      <c r="BH103" s="237"/>
      <c r="BI103" s="237"/>
      <c r="BJ103" s="237"/>
      <c r="BK103" s="237"/>
      <c r="BL103" s="237"/>
      <c r="BM103" s="237"/>
      <c r="BN103" s="237"/>
      <c r="BO103" s="237"/>
      <c r="BP103" s="237"/>
      <c r="BQ103" s="915" t="s">
        <v>433</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26"/>
    </row>
    <row r="104" spans="1:131" ht="26.25" customHeight="1" x14ac:dyDescent="0.2">
      <c r="A104" s="241"/>
      <c r="B104" s="242"/>
      <c r="C104" s="242"/>
      <c r="D104" s="242"/>
      <c r="E104" s="242"/>
      <c r="F104" s="242"/>
      <c r="G104" s="242"/>
      <c r="H104" s="242"/>
      <c r="I104" s="242"/>
      <c r="J104" s="242"/>
      <c r="K104" s="242"/>
      <c r="L104" s="242"/>
      <c r="M104" s="242"/>
      <c r="N104" s="242"/>
      <c r="O104" s="242"/>
      <c r="P104" s="242"/>
      <c r="Q104" s="243"/>
      <c r="R104" s="243"/>
      <c r="S104" s="243"/>
      <c r="T104" s="243"/>
      <c r="U104" s="243"/>
      <c r="V104" s="243"/>
      <c r="W104" s="243"/>
      <c r="X104" s="243"/>
      <c r="Y104" s="243"/>
      <c r="Z104" s="243"/>
      <c r="AA104" s="243"/>
      <c r="AB104" s="243"/>
      <c r="AC104" s="243"/>
      <c r="AD104" s="243"/>
      <c r="AE104" s="243"/>
      <c r="AF104" s="243"/>
      <c r="AG104" s="243"/>
      <c r="AH104" s="243"/>
      <c r="AI104" s="243"/>
      <c r="AJ104" s="243"/>
      <c r="AK104" s="243"/>
      <c r="AL104" s="243"/>
      <c r="AM104" s="243"/>
      <c r="AN104" s="243"/>
      <c r="AO104" s="243"/>
      <c r="AP104" s="243"/>
      <c r="AQ104" s="243"/>
      <c r="AR104" s="243"/>
      <c r="AS104" s="243"/>
      <c r="AT104" s="243"/>
      <c r="AU104" s="243"/>
      <c r="AV104" s="243"/>
      <c r="AW104" s="243"/>
      <c r="AX104" s="243"/>
      <c r="AY104" s="243"/>
      <c r="AZ104" s="244"/>
      <c r="BA104" s="244"/>
      <c r="BB104" s="244"/>
      <c r="BC104" s="244"/>
      <c r="BD104" s="244"/>
      <c r="BE104" s="237"/>
      <c r="BF104" s="237"/>
      <c r="BG104" s="237"/>
      <c r="BH104" s="237"/>
      <c r="BI104" s="237"/>
      <c r="BJ104" s="237"/>
      <c r="BK104" s="237"/>
      <c r="BL104" s="237"/>
      <c r="BM104" s="237"/>
      <c r="BN104" s="237"/>
      <c r="BO104" s="237"/>
      <c r="BP104" s="237"/>
      <c r="BQ104" s="916" t="s">
        <v>434</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26"/>
    </row>
    <row r="105" spans="1:131" ht="11.25" customHeight="1" x14ac:dyDescent="0.2">
      <c r="A105" s="23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26"/>
      <c r="BR105" s="226"/>
      <c r="BS105" s="226"/>
      <c r="BT105" s="226"/>
      <c r="BU105" s="226"/>
      <c r="BV105" s="226"/>
      <c r="BW105" s="226"/>
      <c r="BX105" s="226"/>
      <c r="BY105" s="226"/>
      <c r="BZ105" s="226"/>
      <c r="CA105" s="226"/>
      <c r="CB105" s="226"/>
      <c r="CC105" s="226"/>
      <c r="CD105" s="226"/>
      <c r="CE105" s="226"/>
      <c r="CF105" s="226"/>
      <c r="CG105" s="226"/>
      <c r="CH105" s="226"/>
      <c r="CI105" s="226"/>
      <c r="CJ105" s="226"/>
      <c r="CK105" s="226"/>
      <c r="CL105" s="226"/>
      <c r="CM105" s="226"/>
      <c r="CN105" s="226"/>
      <c r="CO105" s="226"/>
      <c r="CP105" s="226"/>
      <c r="CQ105" s="226"/>
      <c r="CR105" s="226"/>
      <c r="CS105" s="226"/>
      <c r="CT105" s="226"/>
      <c r="CU105" s="226"/>
      <c r="CV105" s="226"/>
      <c r="CW105" s="226"/>
      <c r="CX105" s="226"/>
      <c r="CY105" s="226"/>
      <c r="CZ105" s="226"/>
      <c r="DA105" s="226"/>
      <c r="DB105" s="226"/>
      <c r="DC105" s="226"/>
      <c r="DD105" s="226"/>
      <c r="DE105" s="226"/>
      <c r="DF105" s="226"/>
      <c r="DG105" s="226"/>
      <c r="DH105" s="226"/>
      <c r="DI105" s="226"/>
      <c r="DJ105" s="226"/>
      <c r="DK105" s="226"/>
      <c r="DL105" s="226"/>
      <c r="DM105" s="226"/>
      <c r="DN105" s="226"/>
      <c r="DO105" s="226"/>
      <c r="DP105" s="226"/>
      <c r="DQ105" s="226"/>
      <c r="DR105" s="226"/>
      <c r="DS105" s="226"/>
      <c r="DT105" s="226"/>
      <c r="DU105" s="226"/>
      <c r="DV105" s="226"/>
      <c r="DW105" s="226"/>
      <c r="DX105" s="226"/>
      <c r="DY105" s="226"/>
      <c r="DZ105" s="226"/>
      <c r="EA105" s="226"/>
    </row>
    <row r="106" spans="1:131" ht="11.25" customHeight="1" x14ac:dyDescent="0.2">
      <c r="A106" s="23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26"/>
      <c r="BR106" s="226"/>
      <c r="BS106" s="226"/>
      <c r="BT106" s="226"/>
      <c r="BU106" s="226"/>
      <c r="BV106" s="226"/>
      <c r="BW106" s="226"/>
      <c r="BX106" s="226"/>
      <c r="BY106" s="226"/>
      <c r="BZ106" s="226"/>
      <c r="CA106" s="226"/>
      <c r="CB106" s="226"/>
      <c r="CC106" s="226"/>
      <c r="CD106" s="226"/>
      <c r="CE106" s="226"/>
      <c r="CF106" s="226"/>
      <c r="CG106" s="226"/>
      <c r="CH106" s="226"/>
      <c r="CI106" s="226"/>
      <c r="CJ106" s="226"/>
      <c r="CK106" s="226"/>
      <c r="CL106" s="226"/>
      <c r="CM106" s="226"/>
      <c r="CN106" s="226"/>
      <c r="CO106" s="226"/>
      <c r="CP106" s="226"/>
      <c r="CQ106" s="226"/>
      <c r="CR106" s="226"/>
      <c r="CS106" s="226"/>
      <c r="CT106" s="226"/>
      <c r="CU106" s="226"/>
      <c r="CV106" s="226"/>
      <c r="CW106" s="226"/>
      <c r="CX106" s="226"/>
      <c r="CY106" s="226"/>
      <c r="CZ106" s="226"/>
      <c r="DA106" s="226"/>
      <c r="DB106" s="226"/>
      <c r="DC106" s="226"/>
      <c r="DD106" s="226"/>
      <c r="DE106" s="226"/>
      <c r="DF106" s="226"/>
      <c r="DG106" s="226"/>
      <c r="DH106" s="226"/>
      <c r="DI106" s="226"/>
      <c r="DJ106" s="226"/>
      <c r="DK106" s="226"/>
      <c r="DL106" s="226"/>
      <c r="DM106" s="226"/>
      <c r="DN106" s="226"/>
      <c r="DO106" s="226"/>
      <c r="DP106" s="226"/>
      <c r="DQ106" s="226"/>
      <c r="DR106" s="226"/>
      <c r="DS106" s="226"/>
      <c r="DT106" s="226"/>
      <c r="DU106" s="226"/>
      <c r="DV106" s="226"/>
      <c r="DW106" s="226"/>
      <c r="DX106" s="226"/>
      <c r="DY106" s="226"/>
      <c r="DZ106" s="226"/>
      <c r="EA106" s="226"/>
    </row>
    <row r="107" spans="1:131" s="226" customFormat="1" ht="26.25" customHeight="1" thickBot="1" x14ac:dyDescent="0.25">
      <c r="A107" s="245" t="s">
        <v>435</v>
      </c>
      <c r="B107" s="246"/>
      <c r="C107" s="246"/>
      <c r="D107" s="246"/>
      <c r="E107" s="246"/>
      <c r="F107" s="246"/>
      <c r="G107" s="246"/>
      <c r="H107" s="246"/>
      <c r="I107" s="246"/>
      <c r="J107" s="246"/>
      <c r="K107" s="246"/>
      <c r="L107" s="246"/>
      <c r="M107" s="246"/>
      <c r="N107" s="246"/>
      <c r="O107" s="246"/>
      <c r="P107" s="246"/>
      <c r="Q107" s="246"/>
      <c r="R107" s="246"/>
      <c r="S107" s="246"/>
      <c r="T107" s="246"/>
      <c r="U107" s="246"/>
      <c r="V107" s="246"/>
      <c r="W107" s="246"/>
      <c r="X107" s="246"/>
      <c r="Y107" s="246"/>
      <c r="Z107" s="246"/>
      <c r="AA107" s="246"/>
      <c r="AB107" s="246"/>
      <c r="AC107" s="246"/>
      <c r="AD107" s="246"/>
      <c r="AE107" s="246"/>
      <c r="AF107" s="246"/>
      <c r="AG107" s="246"/>
      <c r="AH107" s="246"/>
      <c r="AI107" s="246"/>
      <c r="AJ107" s="246"/>
      <c r="AK107" s="246"/>
      <c r="AL107" s="246"/>
      <c r="AM107" s="246"/>
      <c r="AN107" s="246"/>
      <c r="AO107" s="246"/>
      <c r="AP107" s="246"/>
      <c r="AQ107" s="246"/>
      <c r="AR107" s="246"/>
      <c r="AS107" s="246"/>
      <c r="AT107" s="246"/>
      <c r="AU107" s="245" t="s">
        <v>436</v>
      </c>
      <c r="AV107" s="246"/>
      <c r="AW107" s="246"/>
      <c r="AX107" s="246"/>
      <c r="AY107" s="246"/>
      <c r="AZ107" s="246"/>
      <c r="BA107" s="246"/>
      <c r="BB107" s="246"/>
      <c r="BC107" s="246"/>
      <c r="BD107" s="246"/>
      <c r="BE107" s="246"/>
      <c r="BF107" s="246"/>
      <c r="BG107" s="246"/>
      <c r="BH107" s="246"/>
      <c r="BI107" s="246"/>
      <c r="BJ107" s="246"/>
      <c r="BK107" s="246"/>
      <c r="BL107" s="246"/>
      <c r="BM107" s="246"/>
      <c r="BN107" s="246"/>
      <c r="BO107" s="246"/>
      <c r="BP107" s="246"/>
      <c r="BQ107" s="246"/>
      <c r="BR107" s="246"/>
      <c r="BS107" s="246"/>
      <c r="BT107" s="246"/>
      <c r="BU107" s="246"/>
      <c r="BV107" s="246"/>
      <c r="BW107" s="246"/>
      <c r="BX107" s="246"/>
      <c r="BY107" s="246"/>
      <c r="BZ107" s="246"/>
      <c r="CA107" s="246"/>
      <c r="CB107" s="246"/>
      <c r="CC107" s="246"/>
      <c r="CD107" s="246"/>
      <c r="CE107" s="246"/>
      <c r="CF107" s="246"/>
      <c r="CG107" s="246"/>
      <c r="CH107" s="246"/>
      <c r="CI107" s="246"/>
      <c r="CJ107" s="246"/>
      <c r="CK107" s="246"/>
      <c r="CL107" s="246"/>
      <c r="CM107" s="246"/>
      <c r="CN107" s="246"/>
      <c r="CO107" s="246"/>
      <c r="CP107" s="246"/>
      <c r="CQ107" s="246"/>
      <c r="CR107" s="246"/>
      <c r="CS107" s="246"/>
      <c r="CT107" s="246"/>
      <c r="CU107" s="246"/>
      <c r="CV107" s="246"/>
      <c r="CW107" s="246"/>
      <c r="CX107" s="246"/>
      <c r="CY107" s="246"/>
      <c r="CZ107" s="246"/>
      <c r="DA107" s="246"/>
      <c r="DB107" s="246"/>
      <c r="DC107" s="246"/>
      <c r="DD107" s="246"/>
      <c r="DE107" s="246"/>
      <c r="DF107" s="246"/>
      <c r="DG107" s="246"/>
      <c r="DH107" s="246"/>
      <c r="DI107" s="246"/>
      <c r="DJ107" s="246"/>
      <c r="DK107" s="246"/>
      <c r="DL107" s="246"/>
      <c r="DM107" s="246"/>
      <c r="DN107" s="246"/>
      <c r="DO107" s="246"/>
      <c r="DP107" s="246"/>
      <c r="DQ107" s="246"/>
      <c r="DR107" s="246"/>
      <c r="DS107" s="246"/>
      <c r="DT107" s="246"/>
      <c r="DU107" s="246"/>
      <c r="DV107" s="246"/>
      <c r="DW107" s="246"/>
      <c r="DX107" s="246"/>
      <c r="DY107" s="246"/>
      <c r="DZ107" s="246"/>
    </row>
    <row r="108" spans="1:131" s="226" customFormat="1" ht="26.25" customHeight="1" x14ac:dyDescent="0.2">
      <c r="A108" s="917" t="s">
        <v>437</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438</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26" customFormat="1" ht="26.25" customHeight="1" x14ac:dyDescent="0.2">
      <c r="A109" s="912" t="s">
        <v>439</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440</v>
      </c>
      <c r="AB109" s="893"/>
      <c r="AC109" s="893"/>
      <c r="AD109" s="893"/>
      <c r="AE109" s="894"/>
      <c r="AF109" s="892" t="s">
        <v>441</v>
      </c>
      <c r="AG109" s="893"/>
      <c r="AH109" s="893"/>
      <c r="AI109" s="893"/>
      <c r="AJ109" s="894"/>
      <c r="AK109" s="892" t="s">
        <v>309</v>
      </c>
      <c r="AL109" s="893"/>
      <c r="AM109" s="893"/>
      <c r="AN109" s="893"/>
      <c r="AO109" s="894"/>
      <c r="AP109" s="892" t="s">
        <v>442</v>
      </c>
      <c r="AQ109" s="893"/>
      <c r="AR109" s="893"/>
      <c r="AS109" s="893"/>
      <c r="AT109" s="895"/>
      <c r="AU109" s="912" t="s">
        <v>439</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440</v>
      </c>
      <c r="BR109" s="893"/>
      <c r="BS109" s="893"/>
      <c r="BT109" s="893"/>
      <c r="BU109" s="894"/>
      <c r="BV109" s="892" t="s">
        <v>441</v>
      </c>
      <c r="BW109" s="893"/>
      <c r="BX109" s="893"/>
      <c r="BY109" s="893"/>
      <c r="BZ109" s="894"/>
      <c r="CA109" s="892" t="s">
        <v>309</v>
      </c>
      <c r="CB109" s="893"/>
      <c r="CC109" s="893"/>
      <c r="CD109" s="893"/>
      <c r="CE109" s="894"/>
      <c r="CF109" s="913" t="s">
        <v>442</v>
      </c>
      <c r="CG109" s="913"/>
      <c r="CH109" s="913"/>
      <c r="CI109" s="913"/>
      <c r="CJ109" s="913"/>
      <c r="CK109" s="892" t="s">
        <v>443</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440</v>
      </c>
      <c r="DH109" s="893"/>
      <c r="DI109" s="893"/>
      <c r="DJ109" s="893"/>
      <c r="DK109" s="894"/>
      <c r="DL109" s="892" t="s">
        <v>441</v>
      </c>
      <c r="DM109" s="893"/>
      <c r="DN109" s="893"/>
      <c r="DO109" s="893"/>
      <c r="DP109" s="894"/>
      <c r="DQ109" s="892" t="s">
        <v>309</v>
      </c>
      <c r="DR109" s="893"/>
      <c r="DS109" s="893"/>
      <c r="DT109" s="893"/>
      <c r="DU109" s="894"/>
      <c r="DV109" s="892" t="s">
        <v>442</v>
      </c>
      <c r="DW109" s="893"/>
      <c r="DX109" s="893"/>
      <c r="DY109" s="893"/>
      <c r="DZ109" s="895"/>
    </row>
    <row r="110" spans="1:131" s="226" customFormat="1" ht="26.25" customHeight="1" x14ac:dyDescent="0.2">
      <c r="A110" s="896" t="s">
        <v>444</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1230604</v>
      </c>
      <c r="AB110" s="900"/>
      <c r="AC110" s="900"/>
      <c r="AD110" s="900"/>
      <c r="AE110" s="901"/>
      <c r="AF110" s="902">
        <v>1199962</v>
      </c>
      <c r="AG110" s="900"/>
      <c r="AH110" s="900"/>
      <c r="AI110" s="900"/>
      <c r="AJ110" s="901"/>
      <c r="AK110" s="902">
        <v>1248645</v>
      </c>
      <c r="AL110" s="900"/>
      <c r="AM110" s="900"/>
      <c r="AN110" s="900"/>
      <c r="AO110" s="901"/>
      <c r="AP110" s="903">
        <v>22.8</v>
      </c>
      <c r="AQ110" s="904"/>
      <c r="AR110" s="904"/>
      <c r="AS110" s="904"/>
      <c r="AT110" s="905"/>
      <c r="AU110" s="906" t="s">
        <v>75</v>
      </c>
      <c r="AV110" s="907"/>
      <c r="AW110" s="907"/>
      <c r="AX110" s="907"/>
      <c r="AY110" s="907"/>
      <c r="AZ110" s="929" t="s">
        <v>445</v>
      </c>
      <c r="BA110" s="897"/>
      <c r="BB110" s="897"/>
      <c r="BC110" s="897"/>
      <c r="BD110" s="897"/>
      <c r="BE110" s="897"/>
      <c r="BF110" s="897"/>
      <c r="BG110" s="897"/>
      <c r="BH110" s="897"/>
      <c r="BI110" s="897"/>
      <c r="BJ110" s="897"/>
      <c r="BK110" s="897"/>
      <c r="BL110" s="897"/>
      <c r="BM110" s="897"/>
      <c r="BN110" s="897"/>
      <c r="BO110" s="897"/>
      <c r="BP110" s="898"/>
      <c r="BQ110" s="930">
        <v>13366136</v>
      </c>
      <c r="BR110" s="931"/>
      <c r="BS110" s="931"/>
      <c r="BT110" s="931"/>
      <c r="BU110" s="931"/>
      <c r="BV110" s="931">
        <v>14116586</v>
      </c>
      <c r="BW110" s="931"/>
      <c r="BX110" s="931"/>
      <c r="BY110" s="931"/>
      <c r="BZ110" s="931"/>
      <c r="CA110" s="931">
        <v>16366361</v>
      </c>
      <c r="CB110" s="931"/>
      <c r="CC110" s="931"/>
      <c r="CD110" s="931"/>
      <c r="CE110" s="931"/>
      <c r="CF110" s="944">
        <v>298.39999999999998</v>
      </c>
      <c r="CG110" s="945"/>
      <c r="CH110" s="945"/>
      <c r="CI110" s="945"/>
      <c r="CJ110" s="945"/>
      <c r="CK110" s="946" t="s">
        <v>446</v>
      </c>
      <c r="CL110" s="947"/>
      <c r="CM110" s="929" t="s">
        <v>447</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448</v>
      </c>
      <c r="DH110" s="931"/>
      <c r="DI110" s="931"/>
      <c r="DJ110" s="931"/>
      <c r="DK110" s="931"/>
      <c r="DL110" s="931" t="s">
        <v>449</v>
      </c>
      <c r="DM110" s="931"/>
      <c r="DN110" s="931"/>
      <c r="DO110" s="931"/>
      <c r="DP110" s="931"/>
      <c r="DQ110" s="931" t="s">
        <v>450</v>
      </c>
      <c r="DR110" s="931"/>
      <c r="DS110" s="931"/>
      <c r="DT110" s="931"/>
      <c r="DU110" s="931"/>
      <c r="DV110" s="932" t="s">
        <v>421</v>
      </c>
      <c r="DW110" s="932"/>
      <c r="DX110" s="932"/>
      <c r="DY110" s="932"/>
      <c r="DZ110" s="933"/>
    </row>
    <row r="111" spans="1:131" s="226" customFormat="1" ht="26.25" customHeight="1" x14ac:dyDescent="0.2">
      <c r="A111" s="934" t="s">
        <v>451</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392</v>
      </c>
      <c r="AB111" s="938"/>
      <c r="AC111" s="938"/>
      <c r="AD111" s="938"/>
      <c r="AE111" s="939"/>
      <c r="AF111" s="940" t="s">
        <v>450</v>
      </c>
      <c r="AG111" s="938"/>
      <c r="AH111" s="938"/>
      <c r="AI111" s="938"/>
      <c r="AJ111" s="939"/>
      <c r="AK111" s="940" t="s">
        <v>448</v>
      </c>
      <c r="AL111" s="938"/>
      <c r="AM111" s="938"/>
      <c r="AN111" s="938"/>
      <c r="AO111" s="939"/>
      <c r="AP111" s="941" t="s">
        <v>449</v>
      </c>
      <c r="AQ111" s="942"/>
      <c r="AR111" s="942"/>
      <c r="AS111" s="942"/>
      <c r="AT111" s="943"/>
      <c r="AU111" s="908"/>
      <c r="AV111" s="909"/>
      <c r="AW111" s="909"/>
      <c r="AX111" s="909"/>
      <c r="AY111" s="909"/>
      <c r="AZ111" s="922" t="s">
        <v>452</v>
      </c>
      <c r="BA111" s="923"/>
      <c r="BB111" s="923"/>
      <c r="BC111" s="923"/>
      <c r="BD111" s="923"/>
      <c r="BE111" s="923"/>
      <c r="BF111" s="923"/>
      <c r="BG111" s="923"/>
      <c r="BH111" s="923"/>
      <c r="BI111" s="923"/>
      <c r="BJ111" s="923"/>
      <c r="BK111" s="923"/>
      <c r="BL111" s="923"/>
      <c r="BM111" s="923"/>
      <c r="BN111" s="923"/>
      <c r="BO111" s="923"/>
      <c r="BP111" s="924"/>
      <c r="BQ111" s="925" t="s">
        <v>421</v>
      </c>
      <c r="BR111" s="926"/>
      <c r="BS111" s="926"/>
      <c r="BT111" s="926"/>
      <c r="BU111" s="926"/>
      <c r="BV111" s="926" t="s">
        <v>449</v>
      </c>
      <c r="BW111" s="926"/>
      <c r="BX111" s="926"/>
      <c r="BY111" s="926"/>
      <c r="BZ111" s="926"/>
      <c r="CA111" s="926" t="s">
        <v>448</v>
      </c>
      <c r="CB111" s="926"/>
      <c r="CC111" s="926"/>
      <c r="CD111" s="926"/>
      <c r="CE111" s="926"/>
      <c r="CF111" s="920" t="s">
        <v>449</v>
      </c>
      <c r="CG111" s="921"/>
      <c r="CH111" s="921"/>
      <c r="CI111" s="921"/>
      <c r="CJ111" s="921"/>
      <c r="CK111" s="948"/>
      <c r="CL111" s="949"/>
      <c r="CM111" s="922" t="s">
        <v>453</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449</v>
      </c>
      <c r="DH111" s="926"/>
      <c r="DI111" s="926"/>
      <c r="DJ111" s="926"/>
      <c r="DK111" s="926"/>
      <c r="DL111" s="926" t="s">
        <v>399</v>
      </c>
      <c r="DM111" s="926"/>
      <c r="DN111" s="926"/>
      <c r="DO111" s="926"/>
      <c r="DP111" s="926"/>
      <c r="DQ111" s="926" t="s">
        <v>399</v>
      </c>
      <c r="DR111" s="926"/>
      <c r="DS111" s="926"/>
      <c r="DT111" s="926"/>
      <c r="DU111" s="926"/>
      <c r="DV111" s="927" t="s">
        <v>449</v>
      </c>
      <c r="DW111" s="927"/>
      <c r="DX111" s="927"/>
      <c r="DY111" s="927"/>
      <c r="DZ111" s="928"/>
    </row>
    <row r="112" spans="1:131" s="226" customFormat="1" ht="26.25" customHeight="1" x14ac:dyDescent="0.2">
      <c r="A112" s="952" t="s">
        <v>454</v>
      </c>
      <c r="B112" s="953"/>
      <c r="C112" s="923" t="s">
        <v>455</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399</v>
      </c>
      <c r="AB112" s="959"/>
      <c r="AC112" s="959"/>
      <c r="AD112" s="959"/>
      <c r="AE112" s="960"/>
      <c r="AF112" s="961" t="s">
        <v>399</v>
      </c>
      <c r="AG112" s="959"/>
      <c r="AH112" s="959"/>
      <c r="AI112" s="959"/>
      <c r="AJ112" s="960"/>
      <c r="AK112" s="961" t="s">
        <v>450</v>
      </c>
      <c r="AL112" s="959"/>
      <c r="AM112" s="959"/>
      <c r="AN112" s="959"/>
      <c r="AO112" s="960"/>
      <c r="AP112" s="962" t="s">
        <v>450</v>
      </c>
      <c r="AQ112" s="963"/>
      <c r="AR112" s="963"/>
      <c r="AS112" s="963"/>
      <c r="AT112" s="964"/>
      <c r="AU112" s="908"/>
      <c r="AV112" s="909"/>
      <c r="AW112" s="909"/>
      <c r="AX112" s="909"/>
      <c r="AY112" s="909"/>
      <c r="AZ112" s="922" t="s">
        <v>456</v>
      </c>
      <c r="BA112" s="923"/>
      <c r="BB112" s="923"/>
      <c r="BC112" s="923"/>
      <c r="BD112" s="923"/>
      <c r="BE112" s="923"/>
      <c r="BF112" s="923"/>
      <c r="BG112" s="923"/>
      <c r="BH112" s="923"/>
      <c r="BI112" s="923"/>
      <c r="BJ112" s="923"/>
      <c r="BK112" s="923"/>
      <c r="BL112" s="923"/>
      <c r="BM112" s="923"/>
      <c r="BN112" s="923"/>
      <c r="BO112" s="923"/>
      <c r="BP112" s="924"/>
      <c r="BQ112" s="925">
        <v>4406437</v>
      </c>
      <c r="BR112" s="926"/>
      <c r="BS112" s="926"/>
      <c r="BT112" s="926"/>
      <c r="BU112" s="926"/>
      <c r="BV112" s="926">
        <v>4473552</v>
      </c>
      <c r="BW112" s="926"/>
      <c r="BX112" s="926"/>
      <c r="BY112" s="926"/>
      <c r="BZ112" s="926"/>
      <c r="CA112" s="926">
        <v>4427050</v>
      </c>
      <c r="CB112" s="926"/>
      <c r="CC112" s="926"/>
      <c r="CD112" s="926"/>
      <c r="CE112" s="926"/>
      <c r="CF112" s="920">
        <v>80.7</v>
      </c>
      <c r="CG112" s="921"/>
      <c r="CH112" s="921"/>
      <c r="CI112" s="921"/>
      <c r="CJ112" s="921"/>
      <c r="CK112" s="948"/>
      <c r="CL112" s="949"/>
      <c r="CM112" s="922" t="s">
        <v>457</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450</v>
      </c>
      <c r="DH112" s="926"/>
      <c r="DI112" s="926"/>
      <c r="DJ112" s="926"/>
      <c r="DK112" s="926"/>
      <c r="DL112" s="926" t="s">
        <v>450</v>
      </c>
      <c r="DM112" s="926"/>
      <c r="DN112" s="926"/>
      <c r="DO112" s="926"/>
      <c r="DP112" s="926"/>
      <c r="DQ112" s="926" t="s">
        <v>399</v>
      </c>
      <c r="DR112" s="926"/>
      <c r="DS112" s="926"/>
      <c r="DT112" s="926"/>
      <c r="DU112" s="926"/>
      <c r="DV112" s="927" t="s">
        <v>450</v>
      </c>
      <c r="DW112" s="927"/>
      <c r="DX112" s="927"/>
      <c r="DY112" s="927"/>
      <c r="DZ112" s="928"/>
    </row>
    <row r="113" spans="1:130" s="226" customFormat="1" ht="26.25" customHeight="1" x14ac:dyDescent="0.2">
      <c r="A113" s="954"/>
      <c r="B113" s="955"/>
      <c r="C113" s="923" t="s">
        <v>458</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334637</v>
      </c>
      <c r="AB113" s="938"/>
      <c r="AC113" s="938"/>
      <c r="AD113" s="938"/>
      <c r="AE113" s="939"/>
      <c r="AF113" s="940">
        <v>363489</v>
      </c>
      <c r="AG113" s="938"/>
      <c r="AH113" s="938"/>
      <c r="AI113" s="938"/>
      <c r="AJ113" s="939"/>
      <c r="AK113" s="940">
        <v>318731</v>
      </c>
      <c r="AL113" s="938"/>
      <c r="AM113" s="938"/>
      <c r="AN113" s="938"/>
      <c r="AO113" s="939"/>
      <c r="AP113" s="941">
        <v>5.8</v>
      </c>
      <c r="AQ113" s="942"/>
      <c r="AR113" s="942"/>
      <c r="AS113" s="942"/>
      <c r="AT113" s="943"/>
      <c r="AU113" s="908"/>
      <c r="AV113" s="909"/>
      <c r="AW113" s="909"/>
      <c r="AX113" s="909"/>
      <c r="AY113" s="909"/>
      <c r="AZ113" s="922" t="s">
        <v>459</v>
      </c>
      <c r="BA113" s="923"/>
      <c r="BB113" s="923"/>
      <c r="BC113" s="923"/>
      <c r="BD113" s="923"/>
      <c r="BE113" s="923"/>
      <c r="BF113" s="923"/>
      <c r="BG113" s="923"/>
      <c r="BH113" s="923"/>
      <c r="BI113" s="923"/>
      <c r="BJ113" s="923"/>
      <c r="BK113" s="923"/>
      <c r="BL113" s="923"/>
      <c r="BM113" s="923"/>
      <c r="BN113" s="923"/>
      <c r="BO113" s="923"/>
      <c r="BP113" s="924"/>
      <c r="BQ113" s="925" t="s">
        <v>450</v>
      </c>
      <c r="BR113" s="926"/>
      <c r="BS113" s="926"/>
      <c r="BT113" s="926"/>
      <c r="BU113" s="926"/>
      <c r="BV113" s="926" t="s">
        <v>399</v>
      </c>
      <c r="BW113" s="926"/>
      <c r="BX113" s="926"/>
      <c r="BY113" s="926"/>
      <c r="BZ113" s="926"/>
      <c r="CA113" s="926" t="s">
        <v>450</v>
      </c>
      <c r="CB113" s="926"/>
      <c r="CC113" s="926"/>
      <c r="CD113" s="926"/>
      <c r="CE113" s="926"/>
      <c r="CF113" s="920" t="s">
        <v>450</v>
      </c>
      <c r="CG113" s="921"/>
      <c r="CH113" s="921"/>
      <c r="CI113" s="921"/>
      <c r="CJ113" s="921"/>
      <c r="CK113" s="948"/>
      <c r="CL113" s="949"/>
      <c r="CM113" s="922" t="s">
        <v>460</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450</v>
      </c>
      <c r="DH113" s="959"/>
      <c r="DI113" s="959"/>
      <c r="DJ113" s="959"/>
      <c r="DK113" s="960"/>
      <c r="DL113" s="961" t="s">
        <v>450</v>
      </c>
      <c r="DM113" s="959"/>
      <c r="DN113" s="959"/>
      <c r="DO113" s="959"/>
      <c r="DP113" s="960"/>
      <c r="DQ113" s="961" t="s">
        <v>399</v>
      </c>
      <c r="DR113" s="959"/>
      <c r="DS113" s="959"/>
      <c r="DT113" s="959"/>
      <c r="DU113" s="960"/>
      <c r="DV113" s="962" t="s">
        <v>399</v>
      </c>
      <c r="DW113" s="963"/>
      <c r="DX113" s="963"/>
      <c r="DY113" s="963"/>
      <c r="DZ113" s="964"/>
    </row>
    <row r="114" spans="1:130" s="226" customFormat="1" ht="26.25" customHeight="1" x14ac:dyDescent="0.2">
      <c r="A114" s="954"/>
      <c r="B114" s="955"/>
      <c r="C114" s="923" t="s">
        <v>461</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67231</v>
      </c>
      <c r="AB114" s="959"/>
      <c r="AC114" s="959"/>
      <c r="AD114" s="959"/>
      <c r="AE114" s="960"/>
      <c r="AF114" s="961" t="s">
        <v>399</v>
      </c>
      <c r="AG114" s="959"/>
      <c r="AH114" s="959"/>
      <c r="AI114" s="959"/>
      <c r="AJ114" s="960"/>
      <c r="AK114" s="961" t="s">
        <v>450</v>
      </c>
      <c r="AL114" s="959"/>
      <c r="AM114" s="959"/>
      <c r="AN114" s="959"/>
      <c r="AO114" s="960"/>
      <c r="AP114" s="962" t="s">
        <v>399</v>
      </c>
      <c r="AQ114" s="963"/>
      <c r="AR114" s="963"/>
      <c r="AS114" s="963"/>
      <c r="AT114" s="964"/>
      <c r="AU114" s="908"/>
      <c r="AV114" s="909"/>
      <c r="AW114" s="909"/>
      <c r="AX114" s="909"/>
      <c r="AY114" s="909"/>
      <c r="AZ114" s="922" t="s">
        <v>462</v>
      </c>
      <c r="BA114" s="923"/>
      <c r="BB114" s="923"/>
      <c r="BC114" s="923"/>
      <c r="BD114" s="923"/>
      <c r="BE114" s="923"/>
      <c r="BF114" s="923"/>
      <c r="BG114" s="923"/>
      <c r="BH114" s="923"/>
      <c r="BI114" s="923"/>
      <c r="BJ114" s="923"/>
      <c r="BK114" s="923"/>
      <c r="BL114" s="923"/>
      <c r="BM114" s="923"/>
      <c r="BN114" s="923"/>
      <c r="BO114" s="923"/>
      <c r="BP114" s="924"/>
      <c r="BQ114" s="925">
        <v>1749272</v>
      </c>
      <c r="BR114" s="926"/>
      <c r="BS114" s="926"/>
      <c r="BT114" s="926"/>
      <c r="BU114" s="926"/>
      <c r="BV114" s="926">
        <v>1751216</v>
      </c>
      <c r="BW114" s="926"/>
      <c r="BX114" s="926"/>
      <c r="BY114" s="926"/>
      <c r="BZ114" s="926"/>
      <c r="CA114" s="926">
        <v>1723493</v>
      </c>
      <c r="CB114" s="926"/>
      <c r="CC114" s="926"/>
      <c r="CD114" s="926"/>
      <c r="CE114" s="926"/>
      <c r="CF114" s="920">
        <v>31.4</v>
      </c>
      <c r="CG114" s="921"/>
      <c r="CH114" s="921"/>
      <c r="CI114" s="921"/>
      <c r="CJ114" s="921"/>
      <c r="CK114" s="948"/>
      <c r="CL114" s="949"/>
      <c r="CM114" s="922" t="s">
        <v>463</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399</v>
      </c>
      <c r="DH114" s="959"/>
      <c r="DI114" s="959"/>
      <c r="DJ114" s="959"/>
      <c r="DK114" s="960"/>
      <c r="DL114" s="961" t="s">
        <v>399</v>
      </c>
      <c r="DM114" s="959"/>
      <c r="DN114" s="959"/>
      <c r="DO114" s="959"/>
      <c r="DP114" s="960"/>
      <c r="DQ114" s="961" t="s">
        <v>450</v>
      </c>
      <c r="DR114" s="959"/>
      <c r="DS114" s="959"/>
      <c r="DT114" s="959"/>
      <c r="DU114" s="960"/>
      <c r="DV114" s="962" t="s">
        <v>450</v>
      </c>
      <c r="DW114" s="963"/>
      <c r="DX114" s="963"/>
      <c r="DY114" s="963"/>
      <c r="DZ114" s="964"/>
    </row>
    <row r="115" spans="1:130" s="226" customFormat="1" ht="26.25" customHeight="1" x14ac:dyDescent="0.2">
      <c r="A115" s="954"/>
      <c r="B115" s="955"/>
      <c r="C115" s="923" t="s">
        <v>464</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t="s">
        <v>450</v>
      </c>
      <c r="AB115" s="938"/>
      <c r="AC115" s="938"/>
      <c r="AD115" s="938"/>
      <c r="AE115" s="939"/>
      <c r="AF115" s="940" t="s">
        <v>450</v>
      </c>
      <c r="AG115" s="938"/>
      <c r="AH115" s="938"/>
      <c r="AI115" s="938"/>
      <c r="AJ115" s="939"/>
      <c r="AK115" s="940" t="s">
        <v>465</v>
      </c>
      <c r="AL115" s="938"/>
      <c r="AM115" s="938"/>
      <c r="AN115" s="938"/>
      <c r="AO115" s="939"/>
      <c r="AP115" s="941" t="s">
        <v>450</v>
      </c>
      <c r="AQ115" s="942"/>
      <c r="AR115" s="942"/>
      <c r="AS115" s="942"/>
      <c r="AT115" s="943"/>
      <c r="AU115" s="908"/>
      <c r="AV115" s="909"/>
      <c r="AW115" s="909"/>
      <c r="AX115" s="909"/>
      <c r="AY115" s="909"/>
      <c r="AZ115" s="922" t="s">
        <v>466</v>
      </c>
      <c r="BA115" s="923"/>
      <c r="BB115" s="923"/>
      <c r="BC115" s="923"/>
      <c r="BD115" s="923"/>
      <c r="BE115" s="923"/>
      <c r="BF115" s="923"/>
      <c r="BG115" s="923"/>
      <c r="BH115" s="923"/>
      <c r="BI115" s="923"/>
      <c r="BJ115" s="923"/>
      <c r="BK115" s="923"/>
      <c r="BL115" s="923"/>
      <c r="BM115" s="923"/>
      <c r="BN115" s="923"/>
      <c r="BO115" s="923"/>
      <c r="BP115" s="924"/>
      <c r="BQ115" s="925" t="s">
        <v>450</v>
      </c>
      <c r="BR115" s="926"/>
      <c r="BS115" s="926"/>
      <c r="BT115" s="926"/>
      <c r="BU115" s="926"/>
      <c r="BV115" s="926" t="s">
        <v>399</v>
      </c>
      <c r="BW115" s="926"/>
      <c r="BX115" s="926"/>
      <c r="BY115" s="926"/>
      <c r="BZ115" s="926"/>
      <c r="CA115" s="926" t="s">
        <v>448</v>
      </c>
      <c r="CB115" s="926"/>
      <c r="CC115" s="926"/>
      <c r="CD115" s="926"/>
      <c r="CE115" s="926"/>
      <c r="CF115" s="920" t="s">
        <v>450</v>
      </c>
      <c r="CG115" s="921"/>
      <c r="CH115" s="921"/>
      <c r="CI115" s="921"/>
      <c r="CJ115" s="921"/>
      <c r="CK115" s="948"/>
      <c r="CL115" s="949"/>
      <c r="CM115" s="922" t="s">
        <v>467</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t="s">
        <v>421</v>
      </c>
      <c r="DH115" s="959"/>
      <c r="DI115" s="959"/>
      <c r="DJ115" s="959"/>
      <c r="DK115" s="960"/>
      <c r="DL115" s="961" t="s">
        <v>399</v>
      </c>
      <c r="DM115" s="959"/>
      <c r="DN115" s="959"/>
      <c r="DO115" s="959"/>
      <c r="DP115" s="960"/>
      <c r="DQ115" s="961" t="s">
        <v>399</v>
      </c>
      <c r="DR115" s="959"/>
      <c r="DS115" s="959"/>
      <c r="DT115" s="959"/>
      <c r="DU115" s="960"/>
      <c r="DV115" s="962" t="s">
        <v>399</v>
      </c>
      <c r="DW115" s="963"/>
      <c r="DX115" s="963"/>
      <c r="DY115" s="963"/>
      <c r="DZ115" s="964"/>
    </row>
    <row r="116" spans="1:130" s="226" customFormat="1" ht="26.25" customHeight="1" x14ac:dyDescent="0.2">
      <c r="A116" s="956"/>
      <c r="B116" s="957"/>
      <c r="C116" s="965" t="s">
        <v>468</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t="s">
        <v>399</v>
      </c>
      <c r="AB116" s="959"/>
      <c r="AC116" s="959"/>
      <c r="AD116" s="959"/>
      <c r="AE116" s="960"/>
      <c r="AF116" s="961" t="s">
        <v>450</v>
      </c>
      <c r="AG116" s="959"/>
      <c r="AH116" s="959"/>
      <c r="AI116" s="959"/>
      <c r="AJ116" s="960"/>
      <c r="AK116" s="961" t="s">
        <v>450</v>
      </c>
      <c r="AL116" s="959"/>
      <c r="AM116" s="959"/>
      <c r="AN116" s="959"/>
      <c r="AO116" s="960"/>
      <c r="AP116" s="962" t="s">
        <v>449</v>
      </c>
      <c r="AQ116" s="963"/>
      <c r="AR116" s="963"/>
      <c r="AS116" s="963"/>
      <c r="AT116" s="964"/>
      <c r="AU116" s="908"/>
      <c r="AV116" s="909"/>
      <c r="AW116" s="909"/>
      <c r="AX116" s="909"/>
      <c r="AY116" s="909"/>
      <c r="AZ116" s="967" t="s">
        <v>469</v>
      </c>
      <c r="BA116" s="968"/>
      <c r="BB116" s="968"/>
      <c r="BC116" s="968"/>
      <c r="BD116" s="968"/>
      <c r="BE116" s="968"/>
      <c r="BF116" s="968"/>
      <c r="BG116" s="968"/>
      <c r="BH116" s="968"/>
      <c r="BI116" s="968"/>
      <c r="BJ116" s="968"/>
      <c r="BK116" s="968"/>
      <c r="BL116" s="968"/>
      <c r="BM116" s="968"/>
      <c r="BN116" s="968"/>
      <c r="BO116" s="968"/>
      <c r="BP116" s="969"/>
      <c r="BQ116" s="925" t="s">
        <v>450</v>
      </c>
      <c r="BR116" s="926"/>
      <c r="BS116" s="926"/>
      <c r="BT116" s="926"/>
      <c r="BU116" s="926"/>
      <c r="BV116" s="926" t="s">
        <v>465</v>
      </c>
      <c r="BW116" s="926"/>
      <c r="BX116" s="926"/>
      <c r="BY116" s="926"/>
      <c r="BZ116" s="926"/>
      <c r="CA116" s="926" t="s">
        <v>450</v>
      </c>
      <c r="CB116" s="926"/>
      <c r="CC116" s="926"/>
      <c r="CD116" s="926"/>
      <c r="CE116" s="926"/>
      <c r="CF116" s="920" t="s">
        <v>450</v>
      </c>
      <c r="CG116" s="921"/>
      <c r="CH116" s="921"/>
      <c r="CI116" s="921"/>
      <c r="CJ116" s="921"/>
      <c r="CK116" s="948"/>
      <c r="CL116" s="949"/>
      <c r="CM116" s="922" t="s">
        <v>470</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465</v>
      </c>
      <c r="DH116" s="959"/>
      <c r="DI116" s="959"/>
      <c r="DJ116" s="959"/>
      <c r="DK116" s="960"/>
      <c r="DL116" s="961" t="s">
        <v>450</v>
      </c>
      <c r="DM116" s="959"/>
      <c r="DN116" s="959"/>
      <c r="DO116" s="959"/>
      <c r="DP116" s="960"/>
      <c r="DQ116" s="961" t="s">
        <v>450</v>
      </c>
      <c r="DR116" s="959"/>
      <c r="DS116" s="959"/>
      <c r="DT116" s="959"/>
      <c r="DU116" s="960"/>
      <c r="DV116" s="962" t="s">
        <v>450</v>
      </c>
      <c r="DW116" s="963"/>
      <c r="DX116" s="963"/>
      <c r="DY116" s="963"/>
      <c r="DZ116" s="964"/>
    </row>
    <row r="117" spans="1:130" s="226" customFormat="1" ht="26.25" customHeight="1" x14ac:dyDescent="0.2">
      <c r="A117" s="912" t="s">
        <v>190</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471</v>
      </c>
      <c r="Z117" s="894"/>
      <c r="AA117" s="978">
        <v>1632472</v>
      </c>
      <c r="AB117" s="979"/>
      <c r="AC117" s="979"/>
      <c r="AD117" s="979"/>
      <c r="AE117" s="980"/>
      <c r="AF117" s="981">
        <v>1563451</v>
      </c>
      <c r="AG117" s="979"/>
      <c r="AH117" s="979"/>
      <c r="AI117" s="979"/>
      <c r="AJ117" s="980"/>
      <c r="AK117" s="981">
        <v>1567376</v>
      </c>
      <c r="AL117" s="979"/>
      <c r="AM117" s="979"/>
      <c r="AN117" s="979"/>
      <c r="AO117" s="980"/>
      <c r="AP117" s="982"/>
      <c r="AQ117" s="983"/>
      <c r="AR117" s="983"/>
      <c r="AS117" s="983"/>
      <c r="AT117" s="984"/>
      <c r="AU117" s="908"/>
      <c r="AV117" s="909"/>
      <c r="AW117" s="909"/>
      <c r="AX117" s="909"/>
      <c r="AY117" s="909"/>
      <c r="AZ117" s="974" t="s">
        <v>472</v>
      </c>
      <c r="BA117" s="975"/>
      <c r="BB117" s="975"/>
      <c r="BC117" s="975"/>
      <c r="BD117" s="975"/>
      <c r="BE117" s="975"/>
      <c r="BF117" s="975"/>
      <c r="BG117" s="975"/>
      <c r="BH117" s="975"/>
      <c r="BI117" s="975"/>
      <c r="BJ117" s="975"/>
      <c r="BK117" s="975"/>
      <c r="BL117" s="975"/>
      <c r="BM117" s="975"/>
      <c r="BN117" s="975"/>
      <c r="BO117" s="975"/>
      <c r="BP117" s="976"/>
      <c r="BQ117" s="925" t="s">
        <v>450</v>
      </c>
      <c r="BR117" s="926"/>
      <c r="BS117" s="926"/>
      <c r="BT117" s="926"/>
      <c r="BU117" s="926"/>
      <c r="BV117" s="926" t="s">
        <v>450</v>
      </c>
      <c r="BW117" s="926"/>
      <c r="BX117" s="926"/>
      <c r="BY117" s="926"/>
      <c r="BZ117" s="926"/>
      <c r="CA117" s="926" t="s">
        <v>450</v>
      </c>
      <c r="CB117" s="926"/>
      <c r="CC117" s="926"/>
      <c r="CD117" s="926"/>
      <c r="CE117" s="926"/>
      <c r="CF117" s="920" t="s">
        <v>450</v>
      </c>
      <c r="CG117" s="921"/>
      <c r="CH117" s="921"/>
      <c r="CI117" s="921"/>
      <c r="CJ117" s="921"/>
      <c r="CK117" s="948"/>
      <c r="CL117" s="949"/>
      <c r="CM117" s="922" t="s">
        <v>473</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450</v>
      </c>
      <c r="DH117" s="959"/>
      <c r="DI117" s="959"/>
      <c r="DJ117" s="959"/>
      <c r="DK117" s="960"/>
      <c r="DL117" s="961" t="s">
        <v>450</v>
      </c>
      <c r="DM117" s="959"/>
      <c r="DN117" s="959"/>
      <c r="DO117" s="959"/>
      <c r="DP117" s="960"/>
      <c r="DQ117" s="961" t="s">
        <v>450</v>
      </c>
      <c r="DR117" s="959"/>
      <c r="DS117" s="959"/>
      <c r="DT117" s="959"/>
      <c r="DU117" s="960"/>
      <c r="DV117" s="962" t="s">
        <v>450</v>
      </c>
      <c r="DW117" s="963"/>
      <c r="DX117" s="963"/>
      <c r="DY117" s="963"/>
      <c r="DZ117" s="964"/>
    </row>
    <row r="118" spans="1:130" s="226" customFormat="1" ht="26.25" customHeight="1" x14ac:dyDescent="0.2">
      <c r="A118" s="912" t="s">
        <v>443</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440</v>
      </c>
      <c r="AB118" s="893"/>
      <c r="AC118" s="893"/>
      <c r="AD118" s="893"/>
      <c r="AE118" s="894"/>
      <c r="AF118" s="892" t="s">
        <v>441</v>
      </c>
      <c r="AG118" s="893"/>
      <c r="AH118" s="893"/>
      <c r="AI118" s="893"/>
      <c r="AJ118" s="894"/>
      <c r="AK118" s="892" t="s">
        <v>309</v>
      </c>
      <c r="AL118" s="893"/>
      <c r="AM118" s="893"/>
      <c r="AN118" s="893"/>
      <c r="AO118" s="894"/>
      <c r="AP118" s="970" t="s">
        <v>442</v>
      </c>
      <c r="AQ118" s="971"/>
      <c r="AR118" s="971"/>
      <c r="AS118" s="971"/>
      <c r="AT118" s="972"/>
      <c r="AU118" s="908"/>
      <c r="AV118" s="909"/>
      <c r="AW118" s="909"/>
      <c r="AX118" s="909"/>
      <c r="AY118" s="909"/>
      <c r="AZ118" s="973" t="s">
        <v>474</v>
      </c>
      <c r="BA118" s="965"/>
      <c r="BB118" s="965"/>
      <c r="BC118" s="965"/>
      <c r="BD118" s="965"/>
      <c r="BE118" s="965"/>
      <c r="BF118" s="965"/>
      <c r="BG118" s="965"/>
      <c r="BH118" s="965"/>
      <c r="BI118" s="965"/>
      <c r="BJ118" s="965"/>
      <c r="BK118" s="965"/>
      <c r="BL118" s="965"/>
      <c r="BM118" s="965"/>
      <c r="BN118" s="965"/>
      <c r="BO118" s="965"/>
      <c r="BP118" s="966"/>
      <c r="BQ118" s="999" t="s">
        <v>448</v>
      </c>
      <c r="BR118" s="1000"/>
      <c r="BS118" s="1000"/>
      <c r="BT118" s="1000"/>
      <c r="BU118" s="1000"/>
      <c r="BV118" s="1000" t="s">
        <v>448</v>
      </c>
      <c r="BW118" s="1000"/>
      <c r="BX118" s="1000"/>
      <c r="BY118" s="1000"/>
      <c r="BZ118" s="1000"/>
      <c r="CA118" s="1000" t="s">
        <v>448</v>
      </c>
      <c r="CB118" s="1000"/>
      <c r="CC118" s="1000"/>
      <c r="CD118" s="1000"/>
      <c r="CE118" s="1000"/>
      <c r="CF118" s="920" t="s">
        <v>448</v>
      </c>
      <c r="CG118" s="921"/>
      <c r="CH118" s="921"/>
      <c r="CI118" s="921"/>
      <c r="CJ118" s="921"/>
      <c r="CK118" s="948"/>
      <c r="CL118" s="949"/>
      <c r="CM118" s="922" t="s">
        <v>475</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448</v>
      </c>
      <c r="DH118" s="959"/>
      <c r="DI118" s="959"/>
      <c r="DJ118" s="959"/>
      <c r="DK118" s="960"/>
      <c r="DL118" s="961" t="s">
        <v>448</v>
      </c>
      <c r="DM118" s="959"/>
      <c r="DN118" s="959"/>
      <c r="DO118" s="959"/>
      <c r="DP118" s="960"/>
      <c r="DQ118" s="961" t="s">
        <v>448</v>
      </c>
      <c r="DR118" s="959"/>
      <c r="DS118" s="959"/>
      <c r="DT118" s="959"/>
      <c r="DU118" s="960"/>
      <c r="DV118" s="962" t="s">
        <v>448</v>
      </c>
      <c r="DW118" s="963"/>
      <c r="DX118" s="963"/>
      <c r="DY118" s="963"/>
      <c r="DZ118" s="964"/>
    </row>
    <row r="119" spans="1:130" s="226" customFormat="1" ht="26.25" customHeight="1" x14ac:dyDescent="0.2">
      <c r="A119" s="1057" t="s">
        <v>446</v>
      </c>
      <c r="B119" s="947"/>
      <c r="C119" s="929" t="s">
        <v>447</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450</v>
      </c>
      <c r="AB119" s="900"/>
      <c r="AC119" s="900"/>
      <c r="AD119" s="900"/>
      <c r="AE119" s="901"/>
      <c r="AF119" s="902" t="s">
        <v>448</v>
      </c>
      <c r="AG119" s="900"/>
      <c r="AH119" s="900"/>
      <c r="AI119" s="900"/>
      <c r="AJ119" s="901"/>
      <c r="AK119" s="902" t="s">
        <v>448</v>
      </c>
      <c r="AL119" s="900"/>
      <c r="AM119" s="900"/>
      <c r="AN119" s="900"/>
      <c r="AO119" s="901"/>
      <c r="AP119" s="903" t="s">
        <v>450</v>
      </c>
      <c r="AQ119" s="904"/>
      <c r="AR119" s="904"/>
      <c r="AS119" s="904"/>
      <c r="AT119" s="905"/>
      <c r="AU119" s="910"/>
      <c r="AV119" s="911"/>
      <c r="AW119" s="911"/>
      <c r="AX119" s="911"/>
      <c r="AY119" s="911"/>
      <c r="AZ119" s="247" t="s">
        <v>190</v>
      </c>
      <c r="BA119" s="247"/>
      <c r="BB119" s="247"/>
      <c r="BC119" s="247"/>
      <c r="BD119" s="247"/>
      <c r="BE119" s="247"/>
      <c r="BF119" s="247"/>
      <c r="BG119" s="247"/>
      <c r="BH119" s="247"/>
      <c r="BI119" s="247"/>
      <c r="BJ119" s="247"/>
      <c r="BK119" s="247"/>
      <c r="BL119" s="247"/>
      <c r="BM119" s="247"/>
      <c r="BN119" s="247"/>
      <c r="BO119" s="977" t="s">
        <v>476</v>
      </c>
      <c r="BP119" s="1005"/>
      <c r="BQ119" s="999">
        <v>19521845</v>
      </c>
      <c r="BR119" s="1000"/>
      <c r="BS119" s="1000"/>
      <c r="BT119" s="1000"/>
      <c r="BU119" s="1000"/>
      <c r="BV119" s="1000">
        <v>20341354</v>
      </c>
      <c r="BW119" s="1000"/>
      <c r="BX119" s="1000"/>
      <c r="BY119" s="1000"/>
      <c r="BZ119" s="1000"/>
      <c r="CA119" s="1000">
        <v>22516904</v>
      </c>
      <c r="CB119" s="1000"/>
      <c r="CC119" s="1000"/>
      <c r="CD119" s="1000"/>
      <c r="CE119" s="1000"/>
      <c r="CF119" s="1001"/>
      <c r="CG119" s="1002"/>
      <c r="CH119" s="1002"/>
      <c r="CI119" s="1002"/>
      <c r="CJ119" s="1003"/>
      <c r="CK119" s="950"/>
      <c r="CL119" s="951"/>
      <c r="CM119" s="973" t="s">
        <v>477</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t="s">
        <v>465</v>
      </c>
      <c r="DH119" s="986"/>
      <c r="DI119" s="986"/>
      <c r="DJ119" s="986"/>
      <c r="DK119" s="987"/>
      <c r="DL119" s="985" t="s">
        <v>465</v>
      </c>
      <c r="DM119" s="986"/>
      <c r="DN119" s="986"/>
      <c r="DO119" s="986"/>
      <c r="DP119" s="987"/>
      <c r="DQ119" s="985" t="s">
        <v>465</v>
      </c>
      <c r="DR119" s="986"/>
      <c r="DS119" s="986"/>
      <c r="DT119" s="986"/>
      <c r="DU119" s="987"/>
      <c r="DV119" s="988" t="s">
        <v>465</v>
      </c>
      <c r="DW119" s="989"/>
      <c r="DX119" s="989"/>
      <c r="DY119" s="989"/>
      <c r="DZ119" s="990"/>
    </row>
    <row r="120" spans="1:130" s="226" customFormat="1" ht="26.25" customHeight="1" x14ac:dyDescent="0.2">
      <c r="A120" s="1058"/>
      <c r="B120" s="949"/>
      <c r="C120" s="922" t="s">
        <v>453</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465</v>
      </c>
      <c r="AB120" s="959"/>
      <c r="AC120" s="959"/>
      <c r="AD120" s="959"/>
      <c r="AE120" s="960"/>
      <c r="AF120" s="961" t="s">
        <v>465</v>
      </c>
      <c r="AG120" s="959"/>
      <c r="AH120" s="959"/>
      <c r="AI120" s="959"/>
      <c r="AJ120" s="960"/>
      <c r="AK120" s="961" t="s">
        <v>465</v>
      </c>
      <c r="AL120" s="959"/>
      <c r="AM120" s="959"/>
      <c r="AN120" s="959"/>
      <c r="AO120" s="960"/>
      <c r="AP120" s="962" t="s">
        <v>465</v>
      </c>
      <c r="AQ120" s="963"/>
      <c r="AR120" s="963"/>
      <c r="AS120" s="963"/>
      <c r="AT120" s="964"/>
      <c r="AU120" s="991" t="s">
        <v>478</v>
      </c>
      <c r="AV120" s="992"/>
      <c r="AW120" s="992"/>
      <c r="AX120" s="992"/>
      <c r="AY120" s="993"/>
      <c r="AZ120" s="929" t="s">
        <v>479</v>
      </c>
      <c r="BA120" s="897"/>
      <c r="BB120" s="897"/>
      <c r="BC120" s="897"/>
      <c r="BD120" s="897"/>
      <c r="BE120" s="897"/>
      <c r="BF120" s="897"/>
      <c r="BG120" s="897"/>
      <c r="BH120" s="897"/>
      <c r="BI120" s="897"/>
      <c r="BJ120" s="897"/>
      <c r="BK120" s="897"/>
      <c r="BL120" s="897"/>
      <c r="BM120" s="897"/>
      <c r="BN120" s="897"/>
      <c r="BO120" s="897"/>
      <c r="BP120" s="898"/>
      <c r="BQ120" s="930">
        <v>6375097</v>
      </c>
      <c r="BR120" s="931"/>
      <c r="BS120" s="931"/>
      <c r="BT120" s="931"/>
      <c r="BU120" s="931"/>
      <c r="BV120" s="931">
        <v>6638376</v>
      </c>
      <c r="BW120" s="931"/>
      <c r="BX120" s="931"/>
      <c r="BY120" s="931"/>
      <c r="BZ120" s="931"/>
      <c r="CA120" s="931">
        <v>6755744</v>
      </c>
      <c r="CB120" s="931"/>
      <c r="CC120" s="931"/>
      <c r="CD120" s="931"/>
      <c r="CE120" s="931"/>
      <c r="CF120" s="944">
        <v>123.2</v>
      </c>
      <c r="CG120" s="945"/>
      <c r="CH120" s="945"/>
      <c r="CI120" s="945"/>
      <c r="CJ120" s="945"/>
      <c r="CK120" s="1006" t="s">
        <v>480</v>
      </c>
      <c r="CL120" s="1007"/>
      <c r="CM120" s="1007"/>
      <c r="CN120" s="1007"/>
      <c r="CO120" s="1008"/>
      <c r="CP120" s="1014" t="s">
        <v>481</v>
      </c>
      <c r="CQ120" s="1015"/>
      <c r="CR120" s="1015"/>
      <c r="CS120" s="1015"/>
      <c r="CT120" s="1015"/>
      <c r="CU120" s="1015"/>
      <c r="CV120" s="1015"/>
      <c r="CW120" s="1015"/>
      <c r="CX120" s="1015"/>
      <c r="CY120" s="1015"/>
      <c r="CZ120" s="1015"/>
      <c r="DA120" s="1015"/>
      <c r="DB120" s="1015"/>
      <c r="DC120" s="1015"/>
      <c r="DD120" s="1015"/>
      <c r="DE120" s="1015"/>
      <c r="DF120" s="1016"/>
      <c r="DG120" s="930" t="s">
        <v>465</v>
      </c>
      <c r="DH120" s="931"/>
      <c r="DI120" s="931"/>
      <c r="DJ120" s="931"/>
      <c r="DK120" s="931"/>
      <c r="DL120" s="931" t="s">
        <v>465</v>
      </c>
      <c r="DM120" s="931"/>
      <c r="DN120" s="931"/>
      <c r="DO120" s="931"/>
      <c r="DP120" s="931"/>
      <c r="DQ120" s="931">
        <v>3797666</v>
      </c>
      <c r="DR120" s="931"/>
      <c r="DS120" s="931"/>
      <c r="DT120" s="931"/>
      <c r="DU120" s="931"/>
      <c r="DV120" s="932">
        <v>69.2</v>
      </c>
      <c r="DW120" s="932"/>
      <c r="DX120" s="932"/>
      <c r="DY120" s="932"/>
      <c r="DZ120" s="933"/>
    </row>
    <row r="121" spans="1:130" s="226" customFormat="1" ht="26.25" customHeight="1" x14ac:dyDescent="0.2">
      <c r="A121" s="1058"/>
      <c r="B121" s="949"/>
      <c r="C121" s="974" t="s">
        <v>482</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465</v>
      </c>
      <c r="AB121" s="959"/>
      <c r="AC121" s="959"/>
      <c r="AD121" s="959"/>
      <c r="AE121" s="960"/>
      <c r="AF121" s="961" t="s">
        <v>465</v>
      </c>
      <c r="AG121" s="959"/>
      <c r="AH121" s="959"/>
      <c r="AI121" s="959"/>
      <c r="AJ121" s="960"/>
      <c r="AK121" s="961" t="s">
        <v>465</v>
      </c>
      <c r="AL121" s="959"/>
      <c r="AM121" s="959"/>
      <c r="AN121" s="959"/>
      <c r="AO121" s="960"/>
      <c r="AP121" s="962" t="s">
        <v>465</v>
      </c>
      <c r="AQ121" s="963"/>
      <c r="AR121" s="963"/>
      <c r="AS121" s="963"/>
      <c r="AT121" s="964"/>
      <c r="AU121" s="994"/>
      <c r="AV121" s="995"/>
      <c r="AW121" s="995"/>
      <c r="AX121" s="995"/>
      <c r="AY121" s="996"/>
      <c r="AZ121" s="922" t="s">
        <v>483</v>
      </c>
      <c r="BA121" s="923"/>
      <c r="BB121" s="923"/>
      <c r="BC121" s="923"/>
      <c r="BD121" s="923"/>
      <c r="BE121" s="923"/>
      <c r="BF121" s="923"/>
      <c r="BG121" s="923"/>
      <c r="BH121" s="923"/>
      <c r="BI121" s="923"/>
      <c r="BJ121" s="923"/>
      <c r="BK121" s="923"/>
      <c r="BL121" s="923"/>
      <c r="BM121" s="923"/>
      <c r="BN121" s="923"/>
      <c r="BO121" s="923"/>
      <c r="BP121" s="924"/>
      <c r="BQ121" s="925">
        <v>223752</v>
      </c>
      <c r="BR121" s="926"/>
      <c r="BS121" s="926"/>
      <c r="BT121" s="926"/>
      <c r="BU121" s="926"/>
      <c r="BV121" s="926">
        <v>249977</v>
      </c>
      <c r="BW121" s="926"/>
      <c r="BX121" s="926"/>
      <c r="BY121" s="926"/>
      <c r="BZ121" s="926"/>
      <c r="CA121" s="926">
        <v>408940</v>
      </c>
      <c r="CB121" s="926"/>
      <c r="CC121" s="926"/>
      <c r="CD121" s="926"/>
      <c r="CE121" s="926"/>
      <c r="CF121" s="920">
        <v>7.5</v>
      </c>
      <c r="CG121" s="921"/>
      <c r="CH121" s="921"/>
      <c r="CI121" s="921"/>
      <c r="CJ121" s="921"/>
      <c r="CK121" s="1009"/>
      <c r="CL121" s="1010"/>
      <c r="CM121" s="1010"/>
      <c r="CN121" s="1010"/>
      <c r="CO121" s="1011"/>
      <c r="CP121" s="1019" t="s">
        <v>484</v>
      </c>
      <c r="CQ121" s="1020"/>
      <c r="CR121" s="1020"/>
      <c r="CS121" s="1020"/>
      <c r="CT121" s="1020"/>
      <c r="CU121" s="1020"/>
      <c r="CV121" s="1020"/>
      <c r="CW121" s="1020"/>
      <c r="CX121" s="1020"/>
      <c r="CY121" s="1020"/>
      <c r="CZ121" s="1020"/>
      <c r="DA121" s="1020"/>
      <c r="DB121" s="1020"/>
      <c r="DC121" s="1020"/>
      <c r="DD121" s="1020"/>
      <c r="DE121" s="1020"/>
      <c r="DF121" s="1021"/>
      <c r="DG121" s="925">
        <v>261602</v>
      </c>
      <c r="DH121" s="926"/>
      <c r="DI121" s="926"/>
      <c r="DJ121" s="926"/>
      <c r="DK121" s="926"/>
      <c r="DL121" s="926">
        <v>482532</v>
      </c>
      <c r="DM121" s="926"/>
      <c r="DN121" s="926"/>
      <c r="DO121" s="926"/>
      <c r="DP121" s="926"/>
      <c r="DQ121" s="926">
        <v>629384</v>
      </c>
      <c r="DR121" s="926"/>
      <c r="DS121" s="926"/>
      <c r="DT121" s="926"/>
      <c r="DU121" s="926"/>
      <c r="DV121" s="927">
        <v>11.5</v>
      </c>
      <c r="DW121" s="927"/>
      <c r="DX121" s="927"/>
      <c r="DY121" s="927"/>
      <c r="DZ121" s="928"/>
    </row>
    <row r="122" spans="1:130" s="226" customFormat="1" ht="26.25" customHeight="1" x14ac:dyDescent="0.2">
      <c r="A122" s="1058"/>
      <c r="B122" s="949"/>
      <c r="C122" s="922" t="s">
        <v>463</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465</v>
      </c>
      <c r="AB122" s="959"/>
      <c r="AC122" s="959"/>
      <c r="AD122" s="959"/>
      <c r="AE122" s="960"/>
      <c r="AF122" s="961" t="s">
        <v>465</v>
      </c>
      <c r="AG122" s="959"/>
      <c r="AH122" s="959"/>
      <c r="AI122" s="959"/>
      <c r="AJ122" s="960"/>
      <c r="AK122" s="961" t="s">
        <v>465</v>
      </c>
      <c r="AL122" s="959"/>
      <c r="AM122" s="959"/>
      <c r="AN122" s="959"/>
      <c r="AO122" s="960"/>
      <c r="AP122" s="962" t="s">
        <v>465</v>
      </c>
      <c r="AQ122" s="963"/>
      <c r="AR122" s="963"/>
      <c r="AS122" s="963"/>
      <c r="AT122" s="964"/>
      <c r="AU122" s="994"/>
      <c r="AV122" s="995"/>
      <c r="AW122" s="995"/>
      <c r="AX122" s="995"/>
      <c r="AY122" s="996"/>
      <c r="AZ122" s="973" t="s">
        <v>485</v>
      </c>
      <c r="BA122" s="965"/>
      <c r="BB122" s="965"/>
      <c r="BC122" s="965"/>
      <c r="BD122" s="965"/>
      <c r="BE122" s="965"/>
      <c r="BF122" s="965"/>
      <c r="BG122" s="965"/>
      <c r="BH122" s="965"/>
      <c r="BI122" s="965"/>
      <c r="BJ122" s="965"/>
      <c r="BK122" s="965"/>
      <c r="BL122" s="965"/>
      <c r="BM122" s="965"/>
      <c r="BN122" s="965"/>
      <c r="BO122" s="965"/>
      <c r="BP122" s="966"/>
      <c r="BQ122" s="999">
        <v>13099938</v>
      </c>
      <c r="BR122" s="1000"/>
      <c r="BS122" s="1000"/>
      <c r="BT122" s="1000"/>
      <c r="BU122" s="1000"/>
      <c r="BV122" s="1000">
        <v>13736190</v>
      </c>
      <c r="BW122" s="1000"/>
      <c r="BX122" s="1000"/>
      <c r="BY122" s="1000"/>
      <c r="BZ122" s="1000"/>
      <c r="CA122" s="1000">
        <v>15743956</v>
      </c>
      <c r="CB122" s="1000"/>
      <c r="CC122" s="1000"/>
      <c r="CD122" s="1000"/>
      <c r="CE122" s="1000"/>
      <c r="CF122" s="1017">
        <v>287</v>
      </c>
      <c r="CG122" s="1018"/>
      <c r="CH122" s="1018"/>
      <c r="CI122" s="1018"/>
      <c r="CJ122" s="1018"/>
      <c r="CK122" s="1009"/>
      <c r="CL122" s="1010"/>
      <c r="CM122" s="1010"/>
      <c r="CN122" s="1010"/>
      <c r="CO122" s="1011"/>
      <c r="CP122" s="1019" t="s">
        <v>411</v>
      </c>
      <c r="CQ122" s="1020"/>
      <c r="CR122" s="1020"/>
      <c r="CS122" s="1020"/>
      <c r="CT122" s="1020"/>
      <c r="CU122" s="1020"/>
      <c r="CV122" s="1020"/>
      <c r="CW122" s="1020"/>
      <c r="CX122" s="1020"/>
      <c r="CY122" s="1020"/>
      <c r="CZ122" s="1020"/>
      <c r="DA122" s="1020"/>
      <c r="DB122" s="1020"/>
      <c r="DC122" s="1020"/>
      <c r="DD122" s="1020"/>
      <c r="DE122" s="1020"/>
      <c r="DF122" s="1021"/>
      <c r="DG122" s="925" t="s">
        <v>421</v>
      </c>
      <c r="DH122" s="926"/>
      <c r="DI122" s="926"/>
      <c r="DJ122" s="926"/>
      <c r="DK122" s="926"/>
      <c r="DL122" s="926" t="s">
        <v>486</v>
      </c>
      <c r="DM122" s="926"/>
      <c r="DN122" s="926"/>
      <c r="DO122" s="926"/>
      <c r="DP122" s="926"/>
      <c r="DQ122" s="926" t="s">
        <v>421</v>
      </c>
      <c r="DR122" s="926"/>
      <c r="DS122" s="926"/>
      <c r="DT122" s="926"/>
      <c r="DU122" s="926"/>
      <c r="DV122" s="927" t="s">
        <v>395</v>
      </c>
      <c r="DW122" s="927"/>
      <c r="DX122" s="927"/>
      <c r="DY122" s="927"/>
      <c r="DZ122" s="928"/>
    </row>
    <row r="123" spans="1:130" s="226" customFormat="1" ht="26.25" customHeight="1" x14ac:dyDescent="0.2">
      <c r="A123" s="1058"/>
      <c r="B123" s="949"/>
      <c r="C123" s="922" t="s">
        <v>470</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487</v>
      </c>
      <c r="AB123" s="959"/>
      <c r="AC123" s="959"/>
      <c r="AD123" s="959"/>
      <c r="AE123" s="960"/>
      <c r="AF123" s="961" t="s">
        <v>488</v>
      </c>
      <c r="AG123" s="959"/>
      <c r="AH123" s="959"/>
      <c r="AI123" s="959"/>
      <c r="AJ123" s="960"/>
      <c r="AK123" s="961" t="s">
        <v>392</v>
      </c>
      <c r="AL123" s="959"/>
      <c r="AM123" s="959"/>
      <c r="AN123" s="959"/>
      <c r="AO123" s="960"/>
      <c r="AP123" s="962" t="s">
        <v>488</v>
      </c>
      <c r="AQ123" s="963"/>
      <c r="AR123" s="963"/>
      <c r="AS123" s="963"/>
      <c r="AT123" s="964"/>
      <c r="AU123" s="997"/>
      <c r="AV123" s="998"/>
      <c r="AW123" s="998"/>
      <c r="AX123" s="998"/>
      <c r="AY123" s="998"/>
      <c r="AZ123" s="247" t="s">
        <v>190</v>
      </c>
      <c r="BA123" s="247"/>
      <c r="BB123" s="247"/>
      <c r="BC123" s="247"/>
      <c r="BD123" s="247"/>
      <c r="BE123" s="247"/>
      <c r="BF123" s="247"/>
      <c r="BG123" s="247"/>
      <c r="BH123" s="247"/>
      <c r="BI123" s="247"/>
      <c r="BJ123" s="247"/>
      <c r="BK123" s="247"/>
      <c r="BL123" s="247"/>
      <c r="BM123" s="247"/>
      <c r="BN123" s="247"/>
      <c r="BO123" s="977" t="s">
        <v>489</v>
      </c>
      <c r="BP123" s="1005"/>
      <c r="BQ123" s="1064">
        <v>19698787</v>
      </c>
      <c r="BR123" s="1031"/>
      <c r="BS123" s="1031"/>
      <c r="BT123" s="1031"/>
      <c r="BU123" s="1031"/>
      <c r="BV123" s="1031">
        <v>20624543</v>
      </c>
      <c r="BW123" s="1031"/>
      <c r="BX123" s="1031"/>
      <c r="BY123" s="1031"/>
      <c r="BZ123" s="1031"/>
      <c r="CA123" s="1031">
        <v>22908640</v>
      </c>
      <c r="CB123" s="1031"/>
      <c r="CC123" s="1031"/>
      <c r="CD123" s="1031"/>
      <c r="CE123" s="1031"/>
      <c r="CF123" s="1001"/>
      <c r="CG123" s="1002"/>
      <c r="CH123" s="1002"/>
      <c r="CI123" s="1002"/>
      <c r="CJ123" s="1003"/>
      <c r="CK123" s="1009"/>
      <c r="CL123" s="1010"/>
      <c r="CM123" s="1010"/>
      <c r="CN123" s="1010"/>
      <c r="CO123" s="1011"/>
      <c r="CP123" s="1019" t="s">
        <v>490</v>
      </c>
      <c r="CQ123" s="1020"/>
      <c r="CR123" s="1020"/>
      <c r="CS123" s="1020"/>
      <c r="CT123" s="1020"/>
      <c r="CU123" s="1020"/>
      <c r="CV123" s="1020"/>
      <c r="CW123" s="1020"/>
      <c r="CX123" s="1020"/>
      <c r="CY123" s="1020"/>
      <c r="CZ123" s="1020"/>
      <c r="DA123" s="1020"/>
      <c r="DB123" s="1020"/>
      <c r="DC123" s="1020"/>
      <c r="DD123" s="1020"/>
      <c r="DE123" s="1020"/>
      <c r="DF123" s="1021"/>
      <c r="DG123" s="958" t="s">
        <v>395</v>
      </c>
      <c r="DH123" s="959"/>
      <c r="DI123" s="959"/>
      <c r="DJ123" s="959"/>
      <c r="DK123" s="960"/>
      <c r="DL123" s="961" t="s">
        <v>491</v>
      </c>
      <c r="DM123" s="959"/>
      <c r="DN123" s="959"/>
      <c r="DO123" s="959"/>
      <c r="DP123" s="960"/>
      <c r="DQ123" s="961" t="s">
        <v>486</v>
      </c>
      <c r="DR123" s="959"/>
      <c r="DS123" s="959"/>
      <c r="DT123" s="959"/>
      <c r="DU123" s="960"/>
      <c r="DV123" s="962" t="s">
        <v>491</v>
      </c>
      <c r="DW123" s="963"/>
      <c r="DX123" s="963"/>
      <c r="DY123" s="963"/>
      <c r="DZ123" s="964"/>
    </row>
    <row r="124" spans="1:130" s="226" customFormat="1" ht="26.25" customHeight="1" thickBot="1" x14ac:dyDescent="0.25">
      <c r="A124" s="1058"/>
      <c r="B124" s="949"/>
      <c r="C124" s="922" t="s">
        <v>473</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486</v>
      </c>
      <c r="AB124" s="959"/>
      <c r="AC124" s="959"/>
      <c r="AD124" s="959"/>
      <c r="AE124" s="960"/>
      <c r="AF124" s="961" t="s">
        <v>421</v>
      </c>
      <c r="AG124" s="959"/>
      <c r="AH124" s="959"/>
      <c r="AI124" s="959"/>
      <c r="AJ124" s="960"/>
      <c r="AK124" s="961" t="s">
        <v>491</v>
      </c>
      <c r="AL124" s="959"/>
      <c r="AM124" s="959"/>
      <c r="AN124" s="959"/>
      <c r="AO124" s="960"/>
      <c r="AP124" s="962" t="s">
        <v>395</v>
      </c>
      <c r="AQ124" s="963"/>
      <c r="AR124" s="963"/>
      <c r="AS124" s="963"/>
      <c r="AT124" s="964"/>
      <c r="AU124" s="1060" t="s">
        <v>492</v>
      </c>
      <c r="AV124" s="1061"/>
      <c r="AW124" s="1061"/>
      <c r="AX124" s="1061"/>
      <c r="AY124" s="1061"/>
      <c r="AZ124" s="1061"/>
      <c r="BA124" s="1061"/>
      <c r="BB124" s="1061"/>
      <c r="BC124" s="1061"/>
      <c r="BD124" s="1061"/>
      <c r="BE124" s="1061"/>
      <c r="BF124" s="1061"/>
      <c r="BG124" s="1061"/>
      <c r="BH124" s="1061"/>
      <c r="BI124" s="1061"/>
      <c r="BJ124" s="1061"/>
      <c r="BK124" s="1061"/>
      <c r="BL124" s="1061"/>
      <c r="BM124" s="1061"/>
      <c r="BN124" s="1061"/>
      <c r="BO124" s="1061"/>
      <c r="BP124" s="1062"/>
      <c r="BQ124" s="1063" t="s">
        <v>487</v>
      </c>
      <c r="BR124" s="1027"/>
      <c r="BS124" s="1027"/>
      <c r="BT124" s="1027"/>
      <c r="BU124" s="1027"/>
      <c r="BV124" s="1027" t="s">
        <v>395</v>
      </c>
      <c r="BW124" s="1027"/>
      <c r="BX124" s="1027"/>
      <c r="BY124" s="1027"/>
      <c r="BZ124" s="1027"/>
      <c r="CA124" s="1027" t="s">
        <v>421</v>
      </c>
      <c r="CB124" s="1027"/>
      <c r="CC124" s="1027"/>
      <c r="CD124" s="1027"/>
      <c r="CE124" s="1027"/>
      <c r="CF124" s="1028"/>
      <c r="CG124" s="1029"/>
      <c r="CH124" s="1029"/>
      <c r="CI124" s="1029"/>
      <c r="CJ124" s="1030"/>
      <c r="CK124" s="1012"/>
      <c r="CL124" s="1012"/>
      <c r="CM124" s="1012"/>
      <c r="CN124" s="1012"/>
      <c r="CO124" s="1013"/>
      <c r="CP124" s="1019" t="s">
        <v>493</v>
      </c>
      <c r="CQ124" s="1020"/>
      <c r="CR124" s="1020"/>
      <c r="CS124" s="1020"/>
      <c r="CT124" s="1020"/>
      <c r="CU124" s="1020"/>
      <c r="CV124" s="1020"/>
      <c r="CW124" s="1020"/>
      <c r="CX124" s="1020"/>
      <c r="CY124" s="1020"/>
      <c r="CZ124" s="1020"/>
      <c r="DA124" s="1020"/>
      <c r="DB124" s="1020"/>
      <c r="DC124" s="1020"/>
      <c r="DD124" s="1020"/>
      <c r="DE124" s="1020"/>
      <c r="DF124" s="1021"/>
      <c r="DG124" s="1004">
        <v>4144835</v>
      </c>
      <c r="DH124" s="986"/>
      <c r="DI124" s="986"/>
      <c r="DJ124" s="986"/>
      <c r="DK124" s="987"/>
      <c r="DL124" s="985">
        <v>3991020</v>
      </c>
      <c r="DM124" s="986"/>
      <c r="DN124" s="986"/>
      <c r="DO124" s="986"/>
      <c r="DP124" s="987"/>
      <c r="DQ124" s="985" t="s">
        <v>395</v>
      </c>
      <c r="DR124" s="986"/>
      <c r="DS124" s="986"/>
      <c r="DT124" s="986"/>
      <c r="DU124" s="987"/>
      <c r="DV124" s="988" t="s">
        <v>494</v>
      </c>
      <c r="DW124" s="989"/>
      <c r="DX124" s="989"/>
      <c r="DY124" s="989"/>
      <c r="DZ124" s="990"/>
    </row>
    <row r="125" spans="1:130" s="226" customFormat="1" ht="26.25" customHeight="1" x14ac:dyDescent="0.2">
      <c r="A125" s="1058"/>
      <c r="B125" s="949"/>
      <c r="C125" s="922" t="s">
        <v>475</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392</v>
      </c>
      <c r="AB125" s="959"/>
      <c r="AC125" s="959"/>
      <c r="AD125" s="959"/>
      <c r="AE125" s="960"/>
      <c r="AF125" s="961" t="s">
        <v>392</v>
      </c>
      <c r="AG125" s="959"/>
      <c r="AH125" s="959"/>
      <c r="AI125" s="959"/>
      <c r="AJ125" s="960"/>
      <c r="AK125" s="961" t="s">
        <v>421</v>
      </c>
      <c r="AL125" s="959"/>
      <c r="AM125" s="959"/>
      <c r="AN125" s="959"/>
      <c r="AO125" s="960"/>
      <c r="AP125" s="962" t="s">
        <v>421</v>
      </c>
      <c r="AQ125" s="963"/>
      <c r="AR125" s="963"/>
      <c r="AS125" s="963"/>
      <c r="AT125" s="964"/>
      <c r="AU125" s="248"/>
      <c r="AV125" s="249"/>
      <c r="AW125" s="249"/>
      <c r="AX125" s="249"/>
      <c r="AY125" s="249"/>
      <c r="AZ125" s="249"/>
      <c r="BA125" s="249"/>
      <c r="BB125" s="249"/>
      <c r="BC125" s="249"/>
      <c r="BD125" s="249"/>
      <c r="BE125" s="249"/>
      <c r="BF125" s="249"/>
      <c r="BG125" s="249"/>
      <c r="BH125" s="249"/>
      <c r="BI125" s="249"/>
      <c r="BJ125" s="249"/>
      <c r="BK125" s="249"/>
      <c r="BL125" s="249"/>
      <c r="BM125" s="249"/>
      <c r="BN125" s="249"/>
      <c r="BO125" s="249"/>
      <c r="BP125" s="249"/>
      <c r="BQ125" s="228"/>
      <c r="BR125" s="228"/>
      <c r="BS125" s="228"/>
      <c r="BT125" s="228"/>
      <c r="BU125" s="228"/>
      <c r="BV125" s="228"/>
      <c r="BW125" s="228"/>
      <c r="BX125" s="228"/>
      <c r="BY125" s="228"/>
      <c r="BZ125" s="228"/>
      <c r="CA125" s="228"/>
      <c r="CB125" s="228"/>
      <c r="CC125" s="228"/>
      <c r="CD125" s="228"/>
      <c r="CE125" s="228"/>
      <c r="CF125" s="228"/>
      <c r="CG125" s="228"/>
      <c r="CH125" s="228"/>
      <c r="CI125" s="228"/>
      <c r="CJ125" s="250"/>
      <c r="CK125" s="1022" t="s">
        <v>495</v>
      </c>
      <c r="CL125" s="1007"/>
      <c r="CM125" s="1007"/>
      <c r="CN125" s="1007"/>
      <c r="CO125" s="1008"/>
      <c r="CP125" s="929" t="s">
        <v>496</v>
      </c>
      <c r="CQ125" s="897"/>
      <c r="CR125" s="897"/>
      <c r="CS125" s="897"/>
      <c r="CT125" s="897"/>
      <c r="CU125" s="897"/>
      <c r="CV125" s="897"/>
      <c r="CW125" s="897"/>
      <c r="CX125" s="897"/>
      <c r="CY125" s="897"/>
      <c r="CZ125" s="897"/>
      <c r="DA125" s="897"/>
      <c r="DB125" s="897"/>
      <c r="DC125" s="897"/>
      <c r="DD125" s="897"/>
      <c r="DE125" s="897"/>
      <c r="DF125" s="898"/>
      <c r="DG125" s="930" t="s">
        <v>491</v>
      </c>
      <c r="DH125" s="931"/>
      <c r="DI125" s="931"/>
      <c r="DJ125" s="931"/>
      <c r="DK125" s="931"/>
      <c r="DL125" s="931" t="s">
        <v>487</v>
      </c>
      <c r="DM125" s="931"/>
      <c r="DN125" s="931"/>
      <c r="DO125" s="931"/>
      <c r="DP125" s="931"/>
      <c r="DQ125" s="931" t="s">
        <v>421</v>
      </c>
      <c r="DR125" s="931"/>
      <c r="DS125" s="931"/>
      <c r="DT125" s="931"/>
      <c r="DU125" s="931"/>
      <c r="DV125" s="932" t="s">
        <v>491</v>
      </c>
      <c r="DW125" s="932"/>
      <c r="DX125" s="932"/>
      <c r="DY125" s="932"/>
      <c r="DZ125" s="933"/>
    </row>
    <row r="126" spans="1:130" s="226" customFormat="1" ht="26.25" customHeight="1" thickBot="1" x14ac:dyDescent="0.25">
      <c r="A126" s="1058"/>
      <c r="B126" s="949"/>
      <c r="C126" s="922" t="s">
        <v>477</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t="s">
        <v>395</v>
      </c>
      <c r="AB126" s="959"/>
      <c r="AC126" s="959"/>
      <c r="AD126" s="959"/>
      <c r="AE126" s="960"/>
      <c r="AF126" s="961" t="s">
        <v>488</v>
      </c>
      <c r="AG126" s="959"/>
      <c r="AH126" s="959"/>
      <c r="AI126" s="959"/>
      <c r="AJ126" s="960"/>
      <c r="AK126" s="961" t="s">
        <v>421</v>
      </c>
      <c r="AL126" s="959"/>
      <c r="AM126" s="959"/>
      <c r="AN126" s="959"/>
      <c r="AO126" s="960"/>
      <c r="AP126" s="962" t="s">
        <v>421</v>
      </c>
      <c r="AQ126" s="963"/>
      <c r="AR126" s="963"/>
      <c r="AS126" s="963"/>
      <c r="AT126" s="964"/>
      <c r="AU126" s="228"/>
      <c r="AV126" s="228"/>
      <c r="AW126" s="228"/>
      <c r="AX126" s="228"/>
      <c r="AY126" s="228"/>
      <c r="AZ126" s="228"/>
      <c r="BA126" s="228"/>
      <c r="BB126" s="228"/>
      <c r="BC126" s="228"/>
      <c r="BD126" s="228"/>
      <c r="BE126" s="228"/>
      <c r="BF126" s="228"/>
      <c r="BG126" s="228"/>
      <c r="BH126" s="228"/>
      <c r="BI126" s="228"/>
      <c r="BJ126" s="228"/>
      <c r="BK126" s="228"/>
      <c r="BL126" s="228"/>
      <c r="BM126" s="228"/>
      <c r="BN126" s="228"/>
      <c r="BO126" s="228"/>
      <c r="BP126" s="228"/>
      <c r="BQ126" s="228"/>
      <c r="BR126" s="228"/>
      <c r="BS126" s="228"/>
      <c r="BT126" s="228"/>
      <c r="BU126" s="228"/>
      <c r="BV126" s="228"/>
      <c r="BW126" s="228"/>
      <c r="BX126" s="228"/>
      <c r="BY126" s="228"/>
      <c r="BZ126" s="228"/>
      <c r="CA126" s="228"/>
      <c r="CB126" s="228"/>
      <c r="CC126" s="228"/>
      <c r="CD126" s="251"/>
      <c r="CE126" s="251"/>
      <c r="CF126" s="251"/>
      <c r="CG126" s="228"/>
      <c r="CH126" s="228"/>
      <c r="CI126" s="228"/>
      <c r="CJ126" s="250"/>
      <c r="CK126" s="1023"/>
      <c r="CL126" s="1010"/>
      <c r="CM126" s="1010"/>
      <c r="CN126" s="1010"/>
      <c r="CO126" s="1011"/>
      <c r="CP126" s="922" t="s">
        <v>497</v>
      </c>
      <c r="CQ126" s="923"/>
      <c r="CR126" s="923"/>
      <c r="CS126" s="923"/>
      <c r="CT126" s="923"/>
      <c r="CU126" s="923"/>
      <c r="CV126" s="923"/>
      <c r="CW126" s="923"/>
      <c r="CX126" s="923"/>
      <c r="CY126" s="923"/>
      <c r="CZ126" s="923"/>
      <c r="DA126" s="923"/>
      <c r="DB126" s="923"/>
      <c r="DC126" s="923"/>
      <c r="DD126" s="923"/>
      <c r="DE126" s="923"/>
      <c r="DF126" s="924"/>
      <c r="DG126" s="925" t="s">
        <v>395</v>
      </c>
      <c r="DH126" s="926"/>
      <c r="DI126" s="926"/>
      <c r="DJ126" s="926"/>
      <c r="DK126" s="926"/>
      <c r="DL126" s="926" t="s">
        <v>395</v>
      </c>
      <c r="DM126" s="926"/>
      <c r="DN126" s="926"/>
      <c r="DO126" s="926"/>
      <c r="DP126" s="926"/>
      <c r="DQ126" s="926" t="s">
        <v>395</v>
      </c>
      <c r="DR126" s="926"/>
      <c r="DS126" s="926"/>
      <c r="DT126" s="926"/>
      <c r="DU126" s="926"/>
      <c r="DV126" s="927" t="s">
        <v>395</v>
      </c>
      <c r="DW126" s="927"/>
      <c r="DX126" s="927"/>
      <c r="DY126" s="927"/>
      <c r="DZ126" s="928"/>
    </row>
    <row r="127" spans="1:130" s="226" customFormat="1" ht="26.25" customHeight="1" x14ac:dyDescent="0.2">
      <c r="A127" s="1059"/>
      <c r="B127" s="951"/>
      <c r="C127" s="973" t="s">
        <v>498</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t="s">
        <v>395</v>
      </c>
      <c r="AB127" s="959"/>
      <c r="AC127" s="959"/>
      <c r="AD127" s="959"/>
      <c r="AE127" s="960"/>
      <c r="AF127" s="961" t="s">
        <v>488</v>
      </c>
      <c r="AG127" s="959"/>
      <c r="AH127" s="959"/>
      <c r="AI127" s="959"/>
      <c r="AJ127" s="960"/>
      <c r="AK127" s="961" t="s">
        <v>421</v>
      </c>
      <c r="AL127" s="959"/>
      <c r="AM127" s="959"/>
      <c r="AN127" s="959"/>
      <c r="AO127" s="960"/>
      <c r="AP127" s="962" t="s">
        <v>395</v>
      </c>
      <c r="AQ127" s="963"/>
      <c r="AR127" s="963"/>
      <c r="AS127" s="963"/>
      <c r="AT127" s="964"/>
      <c r="AU127" s="228"/>
      <c r="AV127" s="228"/>
      <c r="AW127" s="228"/>
      <c r="AX127" s="1032" t="s">
        <v>499</v>
      </c>
      <c r="AY127" s="1033"/>
      <c r="AZ127" s="1033"/>
      <c r="BA127" s="1033"/>
      <c r="BB127" s="1033"/>
      <c r="BC127" s="1033"/>
      <c r="BD127" s="1033"/>
      <c r="BE127" s="1034"/>
      <c r="BF127" s="1035" t="s">
        <v>500</v>
      </c>
      <c r="BG127" s="1033"/>
      <c r="BH127" s="1033"/>
      <c r="BI127" s="1033"/>
      <c r="BJ127" s="1033"/>
      <c r="BK127" s="1033"/>
      <c r="BL127" s="1034"/>
      <c r="BM127" s="1035" t="s">
        <v>501</v>
      </c>
      <c r="BN127" s="1033"/>
      <c r="BO127" s="1033"/>
      <c r="BP127" s="1033"/>
      <c r="BQ127" s="1033"/>
      <c r="BR127" s="1033"/>
      <c r="BS127" s="1034"/>
      <c r="BT127" s="1035" t="s">
        <v>502</v>
      </c>
      <c r="BU127" s="1033"/>
      <c r="BV127" s="1033"/>
      <c r="BW127" s="1033"/>
      <c r="BX127" s="1033"/>
      <c r="BY127" s="1033"/>
      <c r="BZ127" s="1056"/>
      <c r="CA127" s="228"/>
      <c r="CB127" s="228"/>
      <c r="CC127" s="228"/>
      <c r="CD127" s="251"/>
      <c r="CE127" s="251"/>
      <c r="CF127" s="251"/>
      <c r="CG127" s="228"/>
      <c r="CH127" s="228"/>
      <c r="CI127" s="228"/>
      <c r="CJ127" s="250"/>
      <c r="CK127" s="1023"/>
      <c r="CL127" s="1010"/>
      <c r="CM127" s="1010"/>
      <c r="CN127" s="1010"/>
      <c r="CO127" s="1011"/>
      <c r="CP127" s="922" t="s">
        <v>503</v>
      </c>
      <c r="CQ127" s="923"/>
      <c r="CR127" s="923"/>
      <c r="CS127" s="923"/>
      <c r="CT127" s="923"/>
      <c r="CU127" s="923"/>
      <c r="CV127" s="923"/>
      <c r="CW127" s="923"/>
      <c r="CX127" s="923"/>
      <c r="CY127" s="923"/>
      <c r="CZ127" s="923"/>
      <c r="DA127" s="923"/>
      <c r="DB127" s="923"/>
      <c r="DC127" s="923"/>
      <c r="DD127" s="923"/>
      <c r="DE127" s="923"/>
      <c r="DF127" s="924"/>
      <c r="DG127" s="925" t="s">
        <v>421</v>
      </c>
      <c r="DH127" s="926"/>
      <c r="DI127" s="926"/>
      <c r="DJ127" s="926"/>
      <c r="DK127" s="926"/>
      <c r="DL127" s="926" t="s">
        <v>504</v>
      </c>
      <c r="DM127" s="926"/>
      <c r="DN127" s="926"/>
      <c r="DO127" s="926"/>
      <c r="DP127" s="926"/>
      <c r="DQ127" s="926" t="s">
        <v>421</v>
      </c>
      <c r="DR127" s="926"/>
      <c r="DS127" s="926"/>
      <c r="DT127" s="926"/>
      <c r="DU127" s="926"/>
      <c r="DV127" s="927" t="s">
        <v>487</v>
      </c>
      <c r="DW127" s="927"/>
      <c r="DX127" s="927"/>
      <c r="DY127" s="927"/>
      <c r="DZ127" s="928"/>
    </row>
    <row r="128" spans="1:130" s="226" customFormat="1" ht="26.25" customHeight="1" thickBot="1" x14ac:dyDescent="0.25">
      <c r="A128" s="1042" t="s">
        <v>505</v>
      </c>
      <c r="B128" s="1043"/>
      <c r="C128" s="1043"/>
      <c r="D128" s="1043"/>
      <c r="E128" s="1043"/>
      <c r="F128" s="1043"/>
      <c r="G128" s="1043"/>
      <c r="H128" s="1043"/>
      <c r="I128" s="1043"/>
      <c r="J128" s="1043"/>
      <c r="K128" s="1043"/>
      <c r="L128" s="1043"/>
      <c r="M128" s="1043"/>
      <c r="N128" s="1043"/>
      <c r="O128" s="1043"/>
      <c r="P128" s="1043"/>
      <c r="Q128" s="1043"/>
      <c r="R128" s="1043"/>
      <c r="S128" s="1043"/>
      <c r="T128" s="1043"/>
      <c r="U128" s="1043"/>
      <c r="V128" s="1043"/>
      <c r="W128" s="1044" t="s">
        <v>506</v>
      </c>
      <c r="X128" s="1044"/>
      <c r="Y128" s="1044"/>
      <c r="Z128" s="1045"/>
      <c r="AA128" s="1046">
        <v>49399</v>
      </c>
      <c r="AB128" s="1047"/>
      <c r="AC128" s="1047"/>
      <c r="AD128" s="1047"/>
      <c r="AE128" s="1048"/>
      <c r="AF128" s="1049">
        <v>58884</v>
      </c>
      <c r="AG128" s="1047"/>
      <c r="AH128" s="1047"/>
      <c r="AI128" s="1047"/>
      <c r="AJ128" s="1048"/>
      <c r="AK128" s="1049">
        <v>33350</v>
      </c>
      <c r="AL128" s="1047"/>
      <c r="AM128" s="1047"/>
      <c r="AN128" s="1047"/>
      <c r="AO128" s="1048"/>
      <c r="AP128" s="1050"/>
      <c r="AQ128" s="1051"/>
      <c r="AR128" s="1051"/>
      <c r="AS128" s="1051"/>
      <c r="AT128" s="1052"/>
      <c r="AU128" s="228"/>
      <c r="AV128" s="228"/>
      <c r="AW128" s="228"/>
      <c r="AX128" s="896" t="s">
        <v>507</v>
      </c>
      <c r="AY128" s="897"/>
      <c r="AZ128" s="897"/>
      <c r="BA128" s="897"/>
      <c r="BB128" s="897"/>
      <c r="BC128" s="897"/>
      <c r="BD128" s="897"/>
      <c r="BE128" s="898"/>
      <c r="BF128" s="1053" t="s">
        <v>421</v>
      </c>
      <c r="BG128" s="1054"/>
      <c r="BH128" s="1054"/>
      <c r="BI128" s="1054"/>
      <c r="BJ128" s="1054"/>
      <c r="BK128" s="1054"/>
      <c r="BL128" s="1055"/>
      <c r="BM128" s="1053">
        <v>14.14</v>
      </c>
      <c r="BN128" s="1054"/>
      <c r="BO128" s="1054"/>
      <c r="BP128" s="1054"/>
      <c r="BQ128" s="1054"/>
      <c r="BR128" s="1054"/>
      <c r="BS128" s="1055"/>
      <c r="BT128" s="1053">
        <v>20</v>
      </c>
      <c r="BU128" s="1054"/>
      <c r="BV128" s="1054"/>
      <c r="BW128" s="1054"/>
      <c r="BX128" s="1054"/>
      <c r="BY128" s="1054"/>
      <c r="BZ128" s="1076"/>
      <c r="CA128" s="251"/>
      <c r="CB128" s="251"/>
      <c r="CC128" s="251"/>
      <c r="CD128" s="251"/>
      <c r="CE128" s="251"/>
      <c r="CF128" s="251"/>
      <c r="CG128" s="228"/>
      <c r="CH128" s="228"/>
      <c r="CI128" s="228"/>
      <c r="CJ128" s="250"/>
      <c r="CK128" s="1024"/>
      <c r="CL128" s="1025"/>
      <c r="CM128" s="1025"/>
      <c r="CN128" s="1025"/>
      <c r="CO128" s="1026"/>
      <c r="CP128" s="1036" t="s">
        <v>508</v>
      </c>
      <c r="CQ128" s="726"/>
      <c r="CR128" s="726"/>
      <c r="CS128" s="726"/>
      <c r="CT128" s="726"/>
      <c r="CU128" s="726"/>
      <c r="CV128" s="726"/>
      <c r="CW128" s="726"/>
      <c r="CX128" s="726"/>
      <c r="CY128" s="726"/>
      <c r="CZ128" s="726"/>
      <c r="DA128" s="726"/>
      <c r="DB128" s="726"/>
      <c r="DC128" s="726"/>
      <c r="DD128" s="726"/>
      <c r="DE128" s="726"/>
      <c r="DF128" s="1037"/>
      <c r="DG128" s="1038" t="s">
        <v>395</v>
      </c>
      <c r="DH128" s="1039"/>
      <c r="DI128" s="1039"/>
      <c r="DJ128" s="1039"/>
      <c r="DK128" s="1039"/>
      <c r="DL128" s="1039" t="s">
        <v>487</v>
      </c>
      <c r="DM128" s="1039"/>
      <c r="DN128" s="1039"/>
      <c r="DO128" s="1039"/>
      <c r="DP128" s="1039"/>
      <c r="DQ128" s="1039" t="s">
        <v>421</v>
      </c>
      <c r="DR128" s="1039"/>
      <c r="DS128" s="1039"/>
      <c r="DT128" s="1039"/>
      <c r="DU128" s="1039"/>
      <c r="DV128" s="1040" t="s">
        <v>421</v>
      </c>
      <c r="DW128" s="1040"/>
      <c r="DX128" s="1040"/>
      <c r="DY128" s="1040"/>
      <c r="DZ128" s="1041"/>
    </row>
    <row r="129" spans="1:131" s="226" customFormat="1" ht="26.25" customHeight="1" x14ac:dyDescent="0.2">
      <c r="A129" s="934" t="s">
        <v>109</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509</v>
      </c>
      <c r="X129" s="1071"/>
      <c r="Y129" s="1071"/>
      <c r="Z129" s="1072"/>
      <c r="AA129" s="958">
        <v>6604028</v>
      </c>
      <c r="AB129" s="959"/>
      <c r="AC129" s="959"/>
      <c r="AD129" s="959"/>
      <c r="AE129" s="960"/>
      <c r="AF129" s="961">
        <v>6957535</v>
      </c>
      <c r="AG129" s="959"/>
      <c r="AH129" s="959"/>
      <c r="AI129" s="959"/>
      <c r="AJ129" s="960"/>
      <c r="AK129" s="961">
        <v>6730951</v>
      </c>
      <c r="AL129" s="959"/>
      <c r="AM129" s="959"/>
      <c r="AN129" s="959"/>
      <c r="AO129" s="960"/>
      <c r="AP129" s="1073"/>
      <c r="AQ129" s="1074"/>
      <c r="AR129" s="1074"/>
      <c r="AS129" s="1074"/>
      <c r="AT129" s="1075"/>
      <c r="AU129" s="229"/>
      <c r="AV129" s="229"/>
      <c r="AW129" s="229"/>
      <c r="AX129" s="1065" t="s">
        <v>510</v>
      </c>
      <c r="AY129" s="923"/>
      <c r="AZ129" s="923"/>
      <c r="BA129" s="923"/>
      <c r="BB129" s="923"/>
      <c r="BC129" s="923"/>
      <c r="BD129" s="923"/>
      <c r="BE129" s="924"/>
      <c r="BF129" s="1066" t="s">
        <v>392</v>
      </c>
      <c r="BG129" s="1067"/>
      <c r="BH129" s="1067"/>
      <c r="BI129" s="1067"/>
      <c r="BJ129" s="1067"/>
      <c r="BK129" s="1067"/>
      <c r="BL129" s="1068"/>
      <c r="BM129" s="1066">
        <v>19.14</v>
      </c>
      <c r="BN129" s="1067"/>
      <c r="BO129" s="1067"/>
      <c r="BP129" s="1067"/>
      <c r="BQ129" s="1067"/>
      <c r="BR129" s="1067"/>
      <c r="BS129" s="1068"/>
      <c r="BT129" s="1066">
        <v>30</v>
      </c>
      <c r="BU129" s="1067"/>
      <c r="BV129" s="1067"/>
      <c r="BW129" s="1067"/>
      <c r="BX129" s="1067"/>
      <c r="BY129" s="1067"/>
      <c r="BZ129" s="1069"/>
      <c r="CA129" s="252"/>
      <c r="CB129" s="252"/>
      <c r="CC129" s="252"/>
      <c r="CD129" s="252"/>
      <c r="CE129" s="252"/>
      <c r="CF129" s="252"/>
      <c r="CG129" s="252"/>
      <c r="CH129" s="252"/>
      <c r="CI129" s="252"/>
      <c r="CJ129" s="252"/>
      <c r="CK129" s="252"/>
      <c r="CL129" s="252"/>
      <c r="CM129" s="252"/>
      <c r="CN129" s="252"/>
      <c r="CO129" s="252"/>
      <c r="CP129" s="252"/>
      <c r="CQ129" s="252"/>
      <c r="CR129" s="252"/>
      <c r="CS129" s="252"/>
      <c r="CT129" s="252"/>
      <c r="CU129" s="252"/>
      <c r="CV129" s="252"/>
      <c r="CW129" s="252"/>
      <c r="CX129" s="252"/>
      <c r="CY129" s="252"/>
      <c r="CZ129" s="252"/>
      <c r="DA129" s="252"/>
      <c r="DB129" s="252"/>
      <c r="DC129" s="252"/>
      <c r="DD129" s="252"/>
      <c r="DE129" s="252"/>
      <c r="DF129" s="252"/>
      <c r="DG129" s="252"/>
      <c r="DH129" s="252"/>
      <c r="DI129" s="252"/>
      <c r="DJ129" s="252"/>
      <c r="DK129" s="252"/>
      <c r="DL129" s="252"/>
      <c r="DM129" s="252"/>
      <c r="DN129" s="252"/>
      <c r="DO129" s="252"/>
      <c r="DP129" s="229"/>
      <c r="DQ129" s="229"/>
      <c r="DR129" s="229"/>
      <c r="DS129" s="229"/>
      <c r="DT129" s="229"/>
      <c r="DU129" s="229"/>
      <c r="DV129" s="229"/>
      <c r="DW129" s="229"/>
      <c r="DX129" s="229"/>
      <c r="DY129" s="229"/>
      <c r="DZ129" s="229"/>
    </row>
    <row r="130" spans="1:131" s="226" customFormat="1" ht="26.25" customHeight="1" x14ac:dyDescent="0.2">
      <c r="A130" s="934" t="s">
        <v>511</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512</v>
      </c>
      <c r="X130" s="1071"/>
      <c r="Y130" s="1071"/>
      <c r="Z130" s="1072"/>
      <c r="AA130" s="958">
        <v>1254183</v>
      </c>
      <c r="AB130" s="959"/>
      <c r="AC130" s="959"/>
      <c r="AD130" s="959"/>
      <c r="AE130" s="960"/>
      <c r="AF130" s="961">
        <v>1220880</v>
      </c>
      <c r="AG130" s="959"/>
      <c r="AH130" s="959"/>
      <c r="AI130" s="959"/>
      <c r="AJ130" s="960"/>
      <c r="AK130" s="961">
        <v>1245920</v>
      </c>
      <c r="AL130" s="959"/>
      <c r="AM130" s="959"/>
      <c r="AN130" s="959"/>
      <c r="AO130" s="960"/>
      <c r="AP130" s="1073"/>
      <c r="AQ130" s="1074"/>
      <c r="AR130" s="1074"/>
      <c r="AS130" s="1074"/>
      <c r="AT130" s="1075"/>
      <c r="AU130" s="229"/>
      <c r="AV130" s="229"/>
      <c r="AW130" s="229"/>
      <c r="AX130" s="1065" t="s">
        <v>513</v>
      </c>
      <c r="AY130" s="923"/>
      <c r="AZ130" s="923"/>
      <c r="BA130" s="923"/>
      <c r="BB130" s="923"/>
      <c r="BC130" s="923"/>
      <c r="BD130" s="923"/>
      <c r="BE130" s="924"/>
      <c r="BF130" s="1101">
        <v>5.4</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52"/>
      <c r="CB130" s="252"/>
      <c r="CC130" s="252"/>
      <c r="CD130" s="252"/>
      <c r="CE130" s="252"/>
      <c r="CF130" s="252"/>
      <c r="CG130" s="252"/>
      <c r="CH130" s="252"/>
      <c r="CI130" s="252"/>
      <c r="CJ130" s="252"/>
      <c r="CK130" s="252"/>
      <c r="CL130" s="252"/>
      <c r="CM130" s="252"/>
      <c r="CN130" s="252"/>
      <c r="CO130" s="252"/>
      <c r="CP130" s="252"/>
      <c r="CQ130" s="252"/>
      <c r="CR130" s="252"/>
      <c r="CS130" s="252"/>
      <c r="CT130" s="252"/>
      <c r="CU130" s="252"/>
      <c r="CV130" s="252"/>
      <c r="CW130" s="252"/>
      <c r="CX130" s="252"/>
      <c r="CY130" s="252"/>
      <c r="CZ130" s="252"/>
      <c r="DA130" s="252"/>
      <c r="DB130" s="252"/>
      <c r="DC130" s="252"/>
      <c r="DD130" s="252"/>
      <c r="DE130" s="252"/>
      <c r="DF130" s="252"/>
      <c r="DG130" s="252"/>
      <c r="DH130" s="252"/>
      <c r="DI130" s="252"/>
      <c r="DJ130" s="252"/>
      <c r="DK130" s="252"/>
      <c r="DL130" s="252"/>
      <c r="DM130" s="252"/>
      <c r="DN130" s="252"/>
      <c r="DO130" s="252"/>
      <c r="DP130" s="229"/>
      <c r="DQ130" s="229"/>
      <c r="DR130" s="229"/>
      <c r="DS130" s="229"/>
      <c r="DT130" s="229"/>
      <c r="DU130" s="229"/>
      <c r="DV130" s="229"/>
      <c r="DW130" s="229"/>
      <c r="DX130" s="229"/>
      <c r="DY130" s="229"/>
      <c r="DZ130" s="229"/>
    </row>
    <row r="131" spans="1:131" s="226" customFormat="1" ht="26.25" customHeight="1" thickBot="1" x14ac:dyDescent="0.25">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514</v>
      </c>
      <c r="X131" s="1108"/>
      <c r="Y131" s="1108"/>
      <c r="Z131" s="1109"/>
      <c r="AA131" s="1004">
        <v>5349845</v>
      </c>
      <c r="AB131" s="986"/>
      <c r="AC131" s="986"/>
      <c r="AD131" s="986"/>
      <c r="AE131" s="987"/>
      <c r="AF131" s="985">
        <v>5736655</v>
      </c>
      <c r="AG131" s="986"/>
      <c r="AH131" s="986"/>
      <c r="AI131" s="986"/>
      <c r="AJ131" s="987"/>
      <c r="AK131" s="985">
        <v>5485031</v>
      </c>
      <c r="AL131" s="986"/>
      <c r="AM131" s="986"/>
      <c r="AN131" s="986"/>
      <c r="AO131" s="987"/>
      <c r="AP131" s="1110"/>
      <c r="AQ131" s="1111"/>
      <c r="AR131" s="1111"/>
      <c r="AS131" s="1111"/>
      <c r="AT131" s="1112"/>
      <c r="AU131" s="229"/>
      <c r="AV131" s="229"/>
      <c r="AW131" s="229"/>
      <c r="AX131" s="1083" t="s">
        <v>515</v>
      </c>
      <c r="AY131" s="726"/>
      <c r="AZ131" s="726"/>
      <c r="BA131" s="726"/>
      <c r="BB131" s="726"/>
      <c r="BC131" s="726"/>
      <c r="BD131" s="726"/>
      <c r="BE131" s="1037"/>
      <c r="BF131" s="1084" t="s">
        <v>516</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52"/>
      <c r="CB131" s="252"/>
      <c r="CC131" s="252"/>
      <c r="CD131" s="252"/>
      <c r="CE131" s="252"/>
      <c r="CF131" s="252"/>
      <c r="CG131" s="252"/>
      <c r="CH131" s="252"/>
      <c r="CI131" s="252"/>
      <c r="CJ131" s="252"/>
      <c r="CK131" s="252"/>
      <c r="CL131" s="252"/>
      <c r="CM131" s="252"/>
      <c r="CN131" s="252"/>
      <c r="CO131" s="252"/>
      <c r="CP131" s="252"/>
      <c r="CQ131" s="252"/>
      <c r="CR131" s="252"/>
      <c r="CS131" s="252"/>
      <c r="CT131" s="252"/>
      <c r="CU131" s="252"/>
      <c r="CV131" s="252"/>
      <c r="CW131" s="252"/>
      <c r="CX131" s="252"/>
      <c r="CY131" s="252"/>
      <c r="CZ131" s="252"/>
      <c r="DA131" s="252"/>
      <c r="DB131" s="252"/>
      <c r="DC131" s="252"/>
      <c r="DD131" s="252"/>
      <c r="DE131" s="252"/>
      <c r="DF131" s="252"/>
      <c r="DG131" s="252"/>
      <c r="DH131" s="252"/>
      <c r="DI131" s="252"/>
      <c r="DJ131" s="252"/>
      <c r="DK131" s="252"/>
      <c r="DL131" s="252"/>
      <c r="DM131" s="252"/>
      <c r="DN131" s="252"/>
      <c r="DO131" s="252"/>
      <c r="DP131" s="229"/>
      <c r="DQ131" s="229"/>
      <c r="DR131" s="229"/>
      <c r="DS131" s="229"/>
      <c r="DT131" s="229"/>
      <c r="DU131" s="229"/>
      <c r="DV131" s="229"/>
      <c r="DW131" s="229"/>
      <c r="DX131" s="229"/>
      <c r="DY131" s="229"/>
      <c r="DZ131" s="229"/>
    </row>
    <row r="132" spans="1:131" s="226" customFormat="1" ht="26.25" customHeight="1" x14ac:dyDescent="0.2">
      <c r="A132" s="1090" t="s">
        <v>517</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518</v>
      </c>
      <c r="W132" s="1094"/>
      <c r="X132" s="1094"/>
      <c r="Y132" s="1094"/>
      <c r="Z132" s="1095"/>
      <c r="AA132" s="1096">
        <v>6.1476547449999996</v>
      </c>
      <c r="AB132" s="1097"/>
      <c r="AC132" s="1097"/>
      <c r="AD132" s="1097"/>
      <c r="AE132" s="1098"/>
      <c r="AF132" s="1099">
        <v>4.9451640369999996</v>
      </c>
      <c r="AG132" s="1097"/>
      <c r="AH132" s="1097"/>
      <c r="AI132" s="1097"/>
      <c r="AJ132" s="1098"/>
      <c r="AK132" s="1099">
        <v>5.2525865400000002</v>
      </c>
      <c r="AL132" s="1097"/>
      <c r="AM132" s="1097"/>
      <c r="AN132" s="1097"/>
      <c r="AO132" s="1098"/>
      <c r="AP132" s="1001"/>
      <c r="AQ132" s="1002"/>
      <c r="AR132" s="1002"/>
      <c r="AS132" s="1002"/>
      <c r="AT132" s="1100"/>
      <c r="AU132" s="253"/>
      <c r="AV132" s="229"/>
      <c r="AW132" s="229"/>
      <c r="AX132" s="229"/>
      <c r="AY132" s="229"/>
      <c r="AZ132" s="229"/>
      <c r="BA132" s="229"/>
      <c r="BB132" s="229"/>
      <c r="BC132" s="229"/>
      <c r="BD132" s="229"/>
      <c r="BE132" s="229"/>
      <c r="BF132" s="229"/>
      <c r="BG132" s="229"/>
      <c r="BH132" s="229"/>
      <c r="BI132" s="229"/>
      <c r="BJ132" s="229"/>
      <c r="BK132" s="229"/>
      <c r="BL132" s="229"/>
      <c r="BM132" s="229"/>
      <c r="BN132" s="229"/>
      <c r="BO132" s="229"/>
      <c r="BP132" s="229"/>
      <c r="BQ132" s="229"/>
      <c r="BR132" s="229"/>
      <c r="BS132" s="230"/>
      <c r="BT132" s="229"/>
      <c r="BU132" s="229"/>
      <c r="BV132" s="229"/>
      <c r="BW132" s="229"/>
      <c r="BX132" s="229"/>
      <c r="BY132" s="229"/>
      <c r="BZ132" s="229"/>
      <c r="CA132" s="252"/>
      <c r="CB132" s="252"/>
      <c r="CC132" s="252"/>
      <c r="CD132" s="252"/>
      <c r="CE132" s="252"/>
      <c r="CF132" s="252"/>
      <c r="CG132" s="252"/>
      <c r="CH132" s="252"/>
      <c r="CI132" s="252"/>
      <c r="CJ132" s="252"/>
      <c r="CK132" s="252"/>
      <c r="CL132" s="252"/>
      <c r="CM132" s="252"/>
      <c r="CN132" s="252"/>
      <c r="CO132" s="252"/>
      <c r="CP132" s="252"/>
      <c r="CQ132" s="252"/>
      <c r="CR132" s="252"/>
      <c r="CS132" s="252"/>
      <c r="CT132" s="252"/>
      <c r="CU132" s="252"/>
      <c r="CV132" s="252"/>
      <c r="CW132" s="252"/>
      <c r="CX132" s="252"/>
      <c r="CY132" s="252"/>
      <c r="CZ132" s="252"/>
      <c r="DA132" s="252"/>
      <c r="DB132" s="252"/>
      <c r="DC132" s="252"/>
      <c r="DD132" s="252"/>
      <c r="DE132" s="252"/>
      <c r="DF132" s="252"/>
      <c r="DG132" s="252"/>
      <c r="DH132" s="252"/>
      <c r="DI132" s="252"/>
      <c r="DJ132" s="252"/>
      <c r="DK132" s="252"/>
      <c r="DL132" s="252"/>
      <c r="DM132" s="252"/>
      <c r="DN132" s="252"/>
      <c r="DO132" s="252"/>
      <c r="DP132" s="229"/>
      <c r="DQ132" s="229"/>
      <c r="DR132" s="229"/>
      <c r="DS132" s="229"/>
      <c r="DT132" s="229"/>
      <c r="DU132" s="229"/>
      <c r="DV132" s="229"/>
      <c r="DW132" s="229"/>
      <c r="DX132" s="229"/>
      <c r="DY132" s="229"/>
      <c r="DZ132" s="229"/>
    </row>
    <row r="133" spans="1:131" s="226" customFormat="1" ht="26.25" customHeight="1" thickBot="1" x14ac:dyDescent="0.25">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519</v>
      </c>
      <c r="W133" s="1077"/>
      <c r="X133" s="1077"/>
      <c r="Y133" s="1077"/>
      <c r="Z133" s="1078"/>
      <c r="AA133" s="1079">
        <v>6.7</v>
      </c>
      <c r="AB133" s="1080"/>
      <c r="AC133" s="1080"/>
      <c r="AD133" s="1080"/>
      <c r="AE133" s="1081"/>
      <c r="AF133" s="1079">
        <v>5.9</v>
      </c>
      <c r="AG133" s="1080"/>
      <c r="AH133" s="1080"/>
      <c r="AI133" s="1080"/>
      <c r="AJ133" s="1081"/>
      <c r="AK133" s="1079">
        <v>5.4</v>
      </c>
      <c r="AL133" s="1080"/>
      <c r="AM133" s="1080"/>
      <c r="AN133" s="1080"/>
      <c r="AO133" s="1081"/>
      <c r="AP133" s="1028"/>
      <c r="AQ133" s="1029"/>
      <c r="AR133" s="1029"/>
      <c r="AS133" s="1029"/>
      <c r="AT133" s="1082"/>
      <c r="AU133" s="229"/>
      <c r="AV133" s="229"/>
      <c r="AW133" s="229"/>
      <c r="AX133" s="229"/>
      <c r="AY133" s="229"/>
      <c r="AZ133" s="229"/>
      <c r="BA133" s="229"/>
      <c r="BB133" s="229"/>
      <c r="BC133" s="229"/>
      <c r="BD133" s="229"/>
      <c r="BE133" s="229"/>
      <c r="BF133" s="229"/>
      <c r="BG133" s="229"/>
      <c r="BH133" s="229"/>
      <c r="BI133" s="229"/>
      <c r="BJ133" s="229"/>
      <c r="BK133" s="229"/>
      <c r="BL133" s="229"/>
      <c r="BM133" s="229"/>
      <c r="BN133" s="252"/>
      <c r="BO133" s="252"/>
      <c r="BP133" s="252"/>
      <c r="BQ133" s="252"/>
      <c r="BR133" s="252"/>
      <c r="BS133" s="252"/>
      <c r="BT133" s="252"/>
      <c r="BU133" s="252"/>
      <c r="BV133" s="252"/>
      <c r="BW133" s="252"/>
      <c r="BX133" s="252"/>
      <c r="BY133" s="252"/>
      <c r="BZ133" s="252"/>
      <c r="CA133" s="252"/>
      <c r="CB133" s="252"/>
      <c r="CC133" s="252"/>
      <c r="CD133" s="252"/>
      <c r="CE133" s="252"/>
      <c r="CF133" s="252"/>
      <c r="CG133" s="252"/>
      <c r="CH133" s="252"/>
      <c r="CI133" s="252"/>
      <c r="CJ133" s="252"/>
      <c r="CK133" s="252"/>
      <c r="CL133" s="252"/>
      <c r="CM133" s="252"/>
      <c r="CN133" s="252"/>
      <c r="CO133" s="252"/>
      <c r="CP133" s="252"/>
      <c r="CQ133" s="252"/>
      <c r="CR133" s="252"/>
      <c r="CS133" s="252"/>
      <c r="CT133" s="252"/>
      <c r="CU133" s="252"/>
      <c r="CV133" s="252"/>
      <c r="CW133" s="252"/>
      <c r="CX133" s="252"/>
      <c r="CY133" s="252"/>
      <c r="CZ133" s="252"/>
      <c r="DA133" s="252"/>
      <c r="DB133" s="252"/>
      <c r="DC133" s="252"/>
      <c r="DD133" s="252"/>
      <c r="DE133" s="252"/>
      <c r="DF133" s="252"/>
      <c r="DG133" s="252"/>
      <c r="DH133" s="252"/>
      <c r="DI133" s="252"/>
      <c r="DJ133" s="252"/>
      <c r="DK133" s="252"/>
      <c r="DL133" s="252"/>
      <c r="DM133" s="252"/>
      <c r="DN133" s="252"/>
      <c r="DO133" s="252"/>
      <c r="DP133" s="229"/>
      <c r="DQ133" s="229"/>
      <c r="DR133" s="229"/>
      <c r="DS133" s="229"/>
      <c r="DT133" s="229"/>
      <c r="DU133" s="229"/>
      <c r="DV133" s="229"/>
      <c r="DW133" s="229"/>
      <c r="DX133" s="229"/>
      <c r="DY133" s="229"/>
      <c r="DZ133" s="229"/>
    </row>
    <row r="134" spans="1:131" ht="11.25" customHeight="1" x14ac:dyDescent="0.2">
      <c r="A134" s="254"/>
      <c r="B134" s="254"/>
      <c r="C134" s="254"/>
      <c r="D134" s="254"/>
      <c r="E134" s="254"/>
      <c r="F134" s="254"/>
      <c r="G134" s="254"/>
      <c r="H134" s="254"/>
      <c r="I134" s="254"/>
      <c r="J134" s="254"/>
      <c r="K134" s="254"/>
      <c r="L134" s="254"/>
      <c r="M134" s="254"/>
      <c r="N134" s="254"/>
      <c r="O134" s="254"/>
      <c r="P134" s="254"/>
      <c r="Q134" s="254"/>
      <c r="R134" s="254"/>
      <c r="S134" s="254"/>
      <c r="T134" s="254"/>
      <c r="U134" s="254"/>
      <c r="V134" s="254"/>
      <c r="W134" s="254"/>
      <c r="X134" s="254"/>
      <c r="Y134" s="254"/>
      <c r="Z134" s="254"/>
      <c r="AA134" s="254"/>
      <c r="AB134" s="254"/>
      <c r="AC134" s="254"/>
      <c r="AD134" s="254"/>
      <c r="AE134" s="254"/>
      <c r="AF134" s="254"/>
      <c r="AG134" s="254"/>
      <c r="AH134" s="254"/>
      <c r="AI134" s="254"/>
      <c r="AJ134" s="254"/>
      <c r="AK134" s="254"/>
      <c r="AL134" s="254"/>
      <c r="AM134" s="254"/>
      <c r="AN134" s="254"/>
      <c r="AO134" s="254"/>
      <c r="AP134" s="254"/>
      <c r="AQ134" s="254"/>
      <c r="AR134" s="254"/>
      <c r="AS134" s="254"/>
      <c r="AT134" s="254"/>
      <c r="AU134" s="229"/>
      <c r="AV134" s="229"/>
      <c r="AW134" s="229"/>
      <c r="AX134" s="229"/>
      <c r="AY134" s="229"/>
      <c r="AZ134" s="229"/>
      <c r="BA134" s="229"/>
      <c r="BB134" s="229"/>
      <c r="BC134" s="229"/>
      <c r="BD134" s="229"/>
      <c r="BE134" s="229"/>
      <c r="BF134" s="229"/>
      <c r="BG134" s="229"/>
      <c r="BH134" s="229"/>
      <c r="BI134" s="229"/>
      <c r="BJ134" s="229"/>
      <c r="BK134" s="229"/>
      <c r="BL134" s="229"/>
      <c r="BM134" s="229"/>
      <c r="BN134" s="252"/>
      <c r="BO134" s="252"/>
      <c r="BP134" s="252"/>
      <c r="BQ134" s="252"/>
      <c r="BR134" s="252"/>
      <c r="BS134" s="252"/>
      <c r="BT134" s="252"/>
      <c r="BU134" s="252"/>
      <c r="BV134" s="252"/>
      <c r="BW134" s="252"/>
      <c r="BX134" s="252"/>
      <c r="BY134" s="252"/>
      <c r="BZ134" s="252"/>
      <c r="CA134" s="252"/>
      <c r="CB134" s="252"/>
      <c r="CC134" s="252"/>
      <c r="CD134" s="252"/>
      <c r="CE134" s="252"/>
      <c r="CF134" s="252"/>
      <c r="CG134" s="252"/>
      <c r="CH134" s="252"/>
      <c r="CI134" s="252"/>
      <c r="CJ134" s="252"/>
      <c r="CK134" s="252"/>
      <c r="CL134" s="252"/>
      <c r="CM134" s="252"/>
      <c r="CN134" s="252"/>
      <c r="CO134" s="252"/>
      <c r="CP134" s="252"/>
      <c r="CQ134" s="252"/>
      <c r="CR134" s="252"/>
      <c r="CS134" s="252"/>
      <c r="CT134" s="252"/>
      <c r="CU134" s="252"/>
      <c r="CV134" s="252"/>
      <c r="CW134" s="252"/>
      <c r="CX134" s="252"/>
      <c r="CY134" s="252"/>
      <c r="CZ134" s="252"/>
      <c r="DA134" s="252"/>
      <c r="DB134" s="252"/>
      <c r="DC134" s="252"/>
      <c r="DD134" s="252"/>
      <c r="DE134" s="252"/>
      <c r="DF134" s="252"/>
      <c r="DG134" s="252"/>
      <c r="DH134" s="252"/>
      <c r="DI134" s="252"/>
      <c r="DJ134" s="252"/>
      <c r="DK134" s="252"/>
      <c r="DL134" s="252"/>
      <c r="DM134" s="252"/>
      <c r="DN134" s="252"/>
      <c r="DO134" s="252"/>
      <c r="DP134" s="229"/>
      <c r="DQ134" s="229"/>
      <c r="DR134" s="229"/>
      <c r="DS134" s="229"/>
      <c r="DT134" s="229"/>
      <c r="DU134" s="229"/>
      <c r="DV134" s="229"/>
      <c r="DW134" s="229"/>
      <c r="DX134" s="229"/>
      <c r="DY134" s="229"/>
      <c r="DZ134" s="229"/>
      <c r="EA134" s="226"/>
    </row>
    <row r="135" spans="1:131" ht="14" hidden="1" x14ac:dyDescent="0.2">
      <c r="AU135" s="254"/>
      <c r="AV135" s="254"/>
      <c r="AW135" s="254"/>
      <c r="AX135" s="254"/>
      <c r="AY135" s="254"/>
      <c r="AZ135" s="254"/>
      <c r="BA135" s="254"/>
      <c r="BB135" s="254"/>
      <c r="BC135" s="254"/>
      <c r="BD135" s="254"/>
      <c r="BE135" s="254"/>
      <c r="BF135" s="254"/>
      <c r="BG135" s="254"/>
      <c r="BH135" s="254"/>
      <c r="BI135" s="254"/>
      <c r="BJ135" s="254"/>
      <c r="BK135" s="254"/>
      <c r="BL135" s="254"/>
      <c r="BM135" s="254"/>
      <c r="BN135" s="254"/>
      <c r="BO135" s="254"/>
      <c r="BP135" s="254"/>
      <c r="BQ135" s="254"/>
      <c r="BR135" s="254"/>
      <c r="BS135" s="254"/>
      <c r="BT135" s="254"/>
      <c r="BU135" s="254"/>
      <c r="BV135" s="254"/>
      <c r="BW135" s="254"/>
      <c r="BX135" s="254"/>
      <c r="BY135" s="254"/>
      <c r="BZ135" s="254"/>
      <c r="CA135" s="254"/>
      <c r="CB135" s="254"/>
      <c r="CC135" s="254"/>
      <c r="CD135" s="254"/>
      <c r="CE135" s="254"/>
      <c r="CF135" s="254"/>
      <c r="CG135" s="254"/>
      <c r="CH135" s="254"/>
      <c r="CI135" s="254"/>
      <c r="CJ135" s="254"/>
      <c r="CK135" s="254"/>
      <c r="CL135" s="254"/>
      <c r="CM135" s="254"/>
      <c r="CN135" s="254"/>
      <c r="CO135" s="254"/>
      <c r="CP135" s="254"/>
      <c r="CQ135" s="254"/>
      <c r="CR135" s="254"/>
      <c r="CS135" s="254"/>
      <c r="CT135" s="254"/>
      <c r="CU135" s="254"/>
      <c r="CV135" s="254"/>
      <c r="CW135" s="254"/>
      <c r="CX135" s="254"/>
      <c r="CY135" s="254"/>
      <c r="CZ135" s="254"/>
      <c r="DA135" s="254"/>
      <c r="DB135" s="254"/>
      <c r="DC135" s="254"/>
      <c r="DD135" s="254"/>
      <c r="DE135" s="254"/>
      <c r="DF135" s="254"/>
      <c r="DG135" s="254"/>
      <c r="DH135" s="254"/>
      <c r="DI135" s="254"/>
      <c r="DJ135" s="254"/>
      <c r="DK135" s="254"/>
      <c r="DL135" s="254"/>
      <c r="DM135" s="254"/>
      <c r="DN135" s="254"/>
      <c r="DO135" s="254"/>
      <c r="DP135" s="254"/>
      <c r="DQ135" s="254"/>
      <c r="DR135" s="254"/>
      <c r="DS135" s="254"/>
      <c r="DT135" s="254"/>
      <c r="DU135" s="254"/>
      <c r="DV135" s="254"/>
      <c r="DW135" s="254"/>
      <c r="DX135" s="254"/>
      <c r="DY135" s="254"/>
      <c r="DZ135" s="254"/>
    </row>
  </sheetData>
  <sheetProtection algorithmName="SHA-512" hashValue="zYZSGvOj9YOhqevdcPo8bVS+sKWKjwsB0dGrUbEa4QiiYKsjOQ4BUYT3ATqyTxl4yT6aShz+hornLzNVQNsrDw==" saltValue="x+CFGyvL3nBjBj0K4wvk5Q=="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2"/>
  <cols>
    <col min="1" max="120" width="2.7265625" style="256" customWidth="1"/>
    <col min="121" max="121" width="0" style="255" hidden="1" customWidth="1"/>
    <col min="122" max="16384" width="9" style="255" hidden="1"/>
  </cols>
  <sheetData>
    <row r="1" spans="1:120" ht="13" x14ac:dyDescent="0.2">
      <c r="A1" s="255"/>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c r="AB1" s="255"/>
      <c r="AC1" s="255"/>
      <c r="AD1" s="255"/>
      <c r="AE1" s="255"/>
      <c r="AF1" s="255"/>
      <c r="AG1" s="255"/>
      <c r="AH1" s="255"/>
      <c r="AI1" s="255"/>
      <c r="AJ1" s="255"/>
      <c r="AK1" s="255"/>
      <c r="AL1" s="255"/>
      <c r="AM1" s="255"/>
      <c r="AN1" s="255"/>
      <c r="AO1" s="255"/>
      <c r="AP1" s="255"/>
      <c r="AQ1" s="255"/>
      <c r="AR1" s="255"/>
      <c r="AS1" s="255"/>
      <c r="AT1" s="255"/>
      <c r="AU1" s="255"/>
      <c r="AV1" s="255"/>
      <c r="AW1" s="255"/>
      <c r="AX1" s="255"/>
      <c r="AY1" s="255"/>
      <c r="AZ1" s="255"/>
      <c r="BA1" s="255"/>
      <c r="BB1" s="255"/>
      <c r="BC1" s="255"/>
      <c r="BD1" s="255"/>
      <c r="BE1" s="255"/>
      <c r="BF1" s="255"/>
      <c r="BG1" s="255"/>
      <c r="BH1" s="255"/>
      <c r="BI1" s="255"/>
      <c r="BJ1" s="255"/>
      <c r="BK1" s="255"/>
      <c r="BL1" s="255"/>
      <c r="BM1" s="255"/>
      <c r="BN1" s="255"/>
      <c r="BO1" s="255"/>
      <c r="BP1" s="255"/>
      <c r="BQ1" s="255"/>
      <c r="BR1" s="255"/>
      <c r="BS1" s="255"/>
      <c r="BT1" s="255"/>
      <c r="BU1" s="255"/>
      <c r="BV1" s="255"/>
      <c r="BW1" s="255"/>
      <c r="BX1" s="255"/>
      <c r="BY1" s="255"/>
      <c r="BZ1" s="255"/>
      <c r="CA1" s="255"/>
      <c r="CB1" s="255"/>
      <c r="CC1" s="255"/>
      <c r="CD1" s="255"/>
      <c r="CE1" s="255"/>
      <c r="CF1" s="255"/>
      <c r="CG1" s="255"/>
      <c r="CH1" s="255"/>
      <c r="CI1" s="255"/>
      <c r="CJ1" s="255"/>
      <c r="CK1" s="255"/>
      <c r="CL1" s="255"/>
      <c r="CM1" s="255"/>
      <c r="CN1" s="255"/>
      <c r="CO1" s="255"/>
      <c r="CP1" s="255"/>
      <c r="CQ1" s="255"/>
      <c r="CR1" s="255"/>
      <c r="CS1" s="255"/>
      <c r="CT1" s="255"/>
      <c r="CU1" s="255"/>
      <c r="CV1" s="255"/>
      <c r="CW1" s="255"/>
      <c r="CX1" s="255"/>
      <c r="CY1" s="255"/>
      <c r="CZ1" s="255"/>
      <c r="DA1" s="255"/>
      <c r="DB1" s="255"/>
      <c r="DC1" s="255"/>
      <c r="DD1" s="255"/>
      <c r="DE1" s="255"/>
      <c r="DF1" s="255"/>
      <c r="DG1" s="255"/>
      <c r="DH1" s="255"/>
      <c r="DI1" s="255"/>
      <c r="DJ1" s="255"/>
      <c r="DK1" s="255"/>
      <c r="DL1" s="255"/>
      <c r="DM1" s="255"/>
      <c r="DN1" s="255"/>
      <c r="DO1" s="255"/>
      <c r="DP1" s="255"/>
    </row>
    <row r="2" spans="1:120" ht="13" x14ac:dyDescent="0.2"/>
    <row r="3" spans="1:120" ht="13" x14ac:dyDescent="0.2"/>
    <row r="4" spans="1:120" ht="13" x14ac:dyDescent="0.2"/>
    <row r="5" spans="1:120" ht="13" x14ac:dyDescent="0.2"/>
    <row r="6" spans="1:120" ht="13" x14ac:dyDescent="0.2"/>
    <row r="7" spans="1:120" ht="13" x14ac:dyDescent="0.2"/>
    <row r="8" spans="1:120" ht="13" x14ac:dyDescent="0.2"/>
    <row r="9" spans="1:120" ht="13" x14ac:dyDescent="0.2"/>
    <row r="10" spans="1:120" ht="13" x14ac:dyDescent="0.2"/>
    <row r="11" spans="1:120" ht="13" x14ac:dyDescent="0.2"/>
    <row r="12" spans="1:120" ht="13" x14ac:dyDescent="0.2"/>
    <row r="13" spans="1:120" ht="13" x14ac:dyDescent="0.2"/>
    <row r="14" spans="1:120" ht="13" x14ac:dyDescent="0.2"/>
    <row r="15" spans="1:120" ht="13" x14ac:dyDescent="0.2"/>
    <row r="16" spans="1:120" ht="13" x14ac:dyDescent="0.2">
      <c r="DP16" s="255"/>
    </row>
    <row r="17" spans="119:120" ht="13" x14ac:dyDescent="0.2">
      <c r="DP17" s="255"/>
    </row>
    <row r="18" spans="119:120" ht="13" x14ac:dyDescent="0.2"/>
    <row r="19" spans="119:120" ht="13" x14ac:dyDescent="0.2"/>
    <row r="20" spans="119:120" ht="13" x14ac:dyDescent="0.2">
      <c r="DO20" s="255"/>
      <c r="DP20" s="255"/>
    </row>
    <row r="21" spans="119:120" ht="13" x14ac:dyDescent="0.2">
      <c r="DP21" s="255"/>
    </row>
    <row r="22" spans="119:120" ht="13" x14ac:dyDescent="0.2"/>
    <row r="23" spans="119:120" ht="13" x14ac:dyDescent="0.2">
      <c r="DO23" s="255"/>
      <c r="DP23" s="255"/>
    </row>
    <row r="24" spans="119:120" ht="13" x14ac:dyDescent="0.2">
      <c r="DP24" s="255"/>
    </row>
    <row r="25" spans="119:120" ht="13" x14ac:dyDescent="0.2">
      <c r="DP25" s="255"/>
    </row>
    <row r="26" spans="119:120" ht="13" x14ac:dyDescent="0.2">
      <c r="DO26" s="255"/>
      <c r="DP26" s="255"/>
    </row>
    <row r="27" spans="119:120" ht="13" x14ac:dyDescent="0.2"/>
    <row r="28" spans="119:120" ht="13" x14ac:dyDescent="0.2">
      <c r="DO28" s="255"/>
      <c r="DP28" s="255"/>
    </row>
    <row r="29" spans="119:120" ht="13" x14ac:dyDescent="0.2">
      <c r="DP29" s="255"/>
    </row>
    <row r="30" spans="119:120" ht="13" x14ac:dyDescent="0.2"/>
    <row r="31" spans="119:120" ht="13" x14ac:dyDescent="0.2">
      <c r="DO31" s="255"/>
      <c r="DP31" s="255"/>
    </row>
    <row r="32" spans="119:120" ht="13" x14ac:dyDescent="0.2"/>
    <row r="33" spans="98:120" ht="13" x14ac:dyDescent="0.2">
      <c r="DO33" s="255"/>
      <c r="DP33" s="255"/>
    </row>
    <row r="34" spans="98:120" ht="13" x14ac:dyDescent="0.2">
      <c r="DM34" s="255"/>
    </row>
    <row r="35" spans="98:120" ht="13" x14ac:dyDescent="0.2">
      <c r="CT35" s="255"/>
      <c r="CU35" s="255"/>
      <c r="CV35" s="255"/>
      <c r="CY35" s="255"/>
      <c r="CZ35" s="255"/>
      <c r="DA35" s="255"/>
      <c r="DD35" s="255"/>
      <c r="DE35" s="255"/>
      <c r="DF35" s="255"/>
      <c r="DI35" s="255"/>
      <c r="DJ35" s="255"/>
      <c r="DK35" s="255"/>
      <c r="DM35" s="255"/>
      <c r="DN35" s="255"/>
      <c r="DO35" s="255"/>
      <c r="DP35" s="255"/>
    </row>
    <row r="36" spans="98:120" ht="13" x14ac:dyDescent="0.2"/>
    <row r="37" spans="98:120" ht="13" x14ac:dyDescent="0.2">
      <c r="CW37" s="255"/>
      <c r="DB37" s="255"/>
      <c r="DG37" s="255"/>
      <c r="DL37" s="255"/>
      <c r="DP37" s="255"/>
    </row>
    <row r="38" spans="98:120" ht="13" x14ac:dyDescent="0.2">
      <c r="CT38" s="255"/>
      <c r="CU38" s="255"/>
      <c r="CV38" s="255"/>
      <c r="CW38" s="255"/>
      <c r="CY38" s="255"/>
      <c r="CZ38" s="255"/>
      <c r="DA38" s="255"/>
      <c r="DB38" s="255"/>
      <c r="DD38" s="255"/>
      <c r="DE38" s="255"/>
      <c r="DF38" s="255"/>
      <c r="DG38" s="255"/>
      <c r="DI38" s="255"/>
      <c r="DJ38" s="255"/>
      <c r="DK38" s="255"/>
      <c r="DL38" s="255"/>
      <c r="DN38" s="255"/>
      <c r="DO38" s="255"/>
      <c r="DP38" s="255"/>
    </row>
    <row r="39" spans="98:120" ht="13" x14ac:dyDescent="0.2"/>
    <row r="40" spans="98:120" ht="13" x14ac:dyDescent="0.2"/>
    <row r="41" spans="98:120" ht="13" x14ac:dyDescent="0.2"/>
    <row r="42" spans="98:120" ht="13" x14ac:dyDescent="0.2"/>
    <row r="43" spans="98:120" ht="13" x14ac:dyDescent="0.2"/>
    <row r="44" spans="98:120" ht="13" x14ac:dyDescent="0.2"/>
    <row r="45" spans="98:120" ht="13" x14ac:dyDescent="0.2"/>
    <row r="46" spans="98:120" ht="13" x14ac:dyDescent="0.2"/>
    <row r="47" spans="98:120" ht="13" x14ac:dyDescent="0.2"/>
    <row r="48" spans="98:120" ht="13" x14ac:dyDescent="0.2"/>
    <row r="49" spans="22:120" ht="13" x14ac:dyDescent="0.2">
      <c r="DN49" s="255"/>
      <c r="DO49" s="255"/>
      <c r="DP49" s="255"/>
    </row>
    <row r="50" spans="22:120" ht="13" x14ac:dyDescent="0.2"/>
    <row r="51" spans="22:120" ht="13" x14ac:dyDescent="0.2"/>
    <row r="52" spans="22:120" ht="13" x14ac:dyDescent="0.2"/>
    <row r="53" spans="22:120" ht="13" x14ac:dyDescent="0.2"/>
    <row r="54" spans="22:120" ht="13" x14ac:dyDescent="0.2"/>
    <row r="55" spans="22:120" ht="13" x14ac:dyDescent="0.2"/>
    <row r="56" spans="22:120" ht="13" x14ac:dyDescent="0.2"/>
    <row r="57" spans="22:120" ht="13" x14ac:dyDescent="0.2"/>
    <row r="58" spans="22:120" ht="13" x14ac:dyDescent="0.2"/>
    <row r="59" spans="22:120" ht="13" x14ac:dyDescent="0.2"/>
    <row r="60" spans="22:120" ht="13" x14ac:dyDescent="0.2"/>
    <row r="61" spans="22:120" ht="13" x14ac:dyDescent="0.2"/>
    <row r="62" spans="22:120" ht="13" x14ac:dyDescent="0.2"/>
    <row r="63" spans="22:120" ht="13" x14ac:dyDescent="0.2">
      <c r="W63" s="255"/>
      <c r="CS63" s="255"/>
      <c r="CX63" s="255"/>
      <c r="DC63" s="255"/>
      <c r="DH63" s="255"/>
    </row>
    <row r="64" spans="22:120" ht="13" x14ac:dyDescent="0.2">
      <c r="V64" s="255"/>
    </row>
    <row r="65" spans="15:120" ht="13" x14ac:dyDescent="0.2">
      <c r="X65" s="255"/>
      <c r="Z65" s="255"/>
      <c r="AA65" s="255"/>
      <c r="AB65" s="255"/>
      <c r="AC65" s="255"/>
      <c r="AD65" s="255"/>
      <c r="AE65" s="255"/>
      <c r="AF65" s="255"/>
      <c r="AG65" s="255"/>
      <c r="AH65" s="255"/>
      <c r="AI65" s="255"/>
      <c r="AJ65" s="255"/>
      <c r="AK65" s="255"/>
      <c r="AL65" s="255"/>
      <c r="AM65" s="255"/>
      <c r="AN65" s="255"/>
      <c r="AO65" s="255"/>
      <c r="AP65" s="255"/>
      <c r="AQ65" s="255"/>
      <c r="AR65" s="255"/>
      <c r="AS65" s="255"/>
      <c r="AT65" s="255"/>
      <c r="AU65" s="255"/>
      <c r="AV65" s="255"/>
      <c r="AW65" s="255"/>
      <c r="AX65" s="255"/>
      <c r="AY65" s="255"/>
      <c r="AZ65" s="255"/>
      <c r="BA65" s="255"/>
      <c r="BB65" s="255"/>
      <c r="BC65" s="255"/>
      <c r="BD65" s="255"/>
      <c r="BE65" s="255"/>
      <c r="BF65" s="255"/>
      <c r="BG65" s="255"/>
      <c r="BH65" s="255"/>
      <c r="BI65" s="255"/>
      <c r="BJ65" s="255"/>
      <c r="BK65" s="255"/>
      <c r="BL65" s="255"/>
      <c r="BM65" s="255"/>
      <c r="BN65" s="255"/>
      <c r="BO65" s="255"/>
      <c r="BP65" s="255"/>
      <c r="BQ65" s="255"/>
      <c r="BR65" s="255"/>
      <c r="BS65" s="255"/>
      <c r="BT65" s="255"/>
      <c r="BU65" s="255"/>
      <c r="BV65" s="255"/>
      <c r="BW65" s="255"/>
      <c r="BX65" s="255"/>
      <c r="BY65" s="255"/>
      <c r="BZ65" s="255"/>
      <c r="CA65" s="255"/>
      <c r="CB65" s="255"/>
      <c r="CC65" s="255"/>
      <c r="CD65" s="255"/>
      <c r="CE65" s="255"/>
      <c r="CF65" s="255"/>
      <c r="CG65" s="255"/>
      <c r="CH65" s="255"/>
      <c r="CI65" s="255"/>
      <c r="CJ65" s="255"/>
      <c r="CK65" s="255"/>
      <c r="CL65" s="255"/>
      <c r="CM65" s="255"/>
      <c r="CN65" s="255"/>
      <c r="CO65" s="255"/>
      <c r="CP65" s="255"/>
      <c r="CQ65" s="255"/>
      <c r="CR65" s="255"/>
      <c r="CU65" s="255"/>
      <c r="CZ65" s="255"/>
      <c r="DE65" s="255"/>
      <c r="DJ65" s="255"/>
    </row>
    <row r="66" spans="15:120" ht="13" x14ac:dyDescent="0.2">
      <c r="Q66" s="255"/>
      <c r="S66" s="255"/>
      <c r="U66" s="255"/>
      <c r="DM66" s="255"/>
    </row>
    <row r="67" spans="15:120" ht="13" x14ac:dyDescent="0.2">
      <c r="O67" s="255"/>
      <c r="P67" s="255"/>
      <c r="R67" s="255"/>
      <c r="T67" s="255"/>
      <c r="Y67" s="255"/>
      <c r="CT67" s="255"/>
      <c r="CV67" s="255"/>
      <c r="CW67" s="255"/>
      <c r="CY67" s="255"/>
      <c r="DA67" s="255"/>
      <c r="DB67" s="255"/>
      <c r="DD67" s="255"/>
      <c r="DF67" s="255"/>
      <c r="DG67" s="255"/>
      <c r="DI67" s="255"/>
      <c r="DK67" s="255"/>
      <c r="DL67" s="255"/>
      <c r="DN67" s="255"/>
      <c r="DO67" s="255"/>
      <c r="DP67" s="255"/>
    </row>
    <row r="68" spans="15:120" ht="13" x14ac:dyDescent="0.2"/>
    <row r="69" spans="15:120" ht="13" x14ac:dyDescent="0.2"/>
    <row r="70" spans="15:120" ht="13" x14ac:dyDescent="0.2"/>
    <row r="71" spans="15:120" ht="13" x14ac:dyDescent="0.2"/>
    <row r="72" spans="15:120" ht="13" x14ac:dyDescent="0.2">
      <c r="DP72" s="255"/>
    </row>
    <row r="73" spans="15:120" ht="13" x14ac:dyDescent="0.2">
      <c r="DP73" s="255"/>
    </row>
    <row r="74" spans="15:120" ht="13" x14ac:dyDescent="0.2"/>
    <row r="75" spans="15:120" ht="13" x14ac:dyDescent="0.2"/>
    <row r="76" spans="15:120" ht="13" x14ac:dyDescent="0.2"/>
    <row r="77" spans="15:120" ht="13" x14ac:dyDescent="0.2"/>
    <row r="78" spans="15:120" ht="13" x14ac:dyDescent="0.2"/>
    <row r="79" spans="15:120" ht="13" x14ac:dyDescent="0.2"/>
    <row r="80" spans="15:120" ht="13" x14ac:dyDescent="0.2"/>
    <row r="81" spans="97:112" ht="13" x14ac:dyDescent="0.2"/>
    <row r="82" spans="97:112" ht="13" x14ac:dyDescent="0.2"/>
    <row r="83" spans="97:112" ht="13" x14ac:dyDescent="0.2"/>
    <row r="84" spans="97:112" ht="13" x14ac:dyDescent="0.2"/>
    <row r="85" spans="97:112" ht="13" x14ac:dyDescent="0.2"/>
    <row r="86" spans="97:112" ht="13" x14ac:dyDescent="0.2"/>
    <row r="87" spans="97:112" ht="13" x14ac:dyDescent="0.2"/>
    <row r="88" spans="97:112" ht="13" x14ac:dyDescent="0.2"/>
    <row r="89" spans="97:112" ht="13" x14ac:dyDescent="0.2"/>
    <row r="90" spans="97:112" ht="13" x14ac:dyDescent="0.2"/>
    <row r="91" spans="97:112" ht="13" x14ac:dyDescent="0.2"/>
    <row r="92" spans="97:112" ht="13" x14ac:dyDescent="0.2"/>
    <row r="93" spans="97:112" ht="13" x14ac:dyDescent="0.2"/>
    <row r="94" spans="97:112" ht="13" x14ac:dyDescent="0.2"/>
    <row r="95" spans="97:112" ht="13" x14ac:dyDescent="0.2"/>
    <row r="96" spans="97:112" ht="13" x14ac:dyDescent="0.2">
      <c r="CS96" s="255"/>
      <c r="CX96" s="255"/>
      <c r="DC96" s="255"/>
      <c r="DH96" s="255"/>
    </row>
    <row r="97" spans="24:120" ht="13" x14ac:dyDescent="0.2">
      <c r="CS97" s="255"/>
      <c r="CX97" s="255"/>
      <c r="DC97" s="255"/>
      <c r="DH97" s="255"/>
      <c r="DP97" s="256" t="s">
        <v>520</v>
      </c>
    </row>
    <row r="98" spans="24:120" ht="13" hidden="1" x14ac:dyDescent="0.2">
      <c r="CS98" s="255"/>
      <c r="CX98" s="255"/>
      <c r="DC98" s="255"/>
      <c r="DH98" s="255"/>
    </row>
    <row r="99" spans="24:120" ht="13" hidden="1" x14ac:dyDescent="0.2">
      <c r="CS99" s="255"/>
      <c r="CX99" s="255"/>
      <c r="DC99" s="255"/>
      <c r="DH99" s="255"/>
    </row>
    <row r="101" spans="24:120" ht="12" hidden="1" customHeight="1" x14ac:dyDescent="0.2">
      <c r="X101" s="255"/>
      <c r="Y101" s="255"/>
      <c r="Z101" s="255"/>
      <c r="AA101" s="255"/>
      <c r="AB101" s="255"/>
      <c r="AC101" s="255"/>
      <c r="AD101" s="255"/>
      <c r="AE101" s="255"/>
      <c r="AF101" s="255"/>
      <c r="AG101" s="255"/>
      <c r="AH101" s="255"/>
      <c r="AI101" s="255"/>
      <c r="AJ101" s="255"/>
      <c r="AK101" s="255"/>
      <c r="AL101" s="255"/>
      <c r="AM101" s="255"/>
      <c r="AN101" s="255"/>
      <c r="AO101" s="255"/>
      <c r="AP101" s="255"/>
      <c r="AQ101" s="255"/>
      <c r="AR101" s="255"/>
      <c r="AS101" s="255"/>
      <c r="AT101" s="255"/>
      <c r="AU101" s="255"/>
      <c r="AV101" s="255"/>
      <c r="AW101" s="255"/>
      <c r="AX101" s="255"/>
      <c r="AY101" s="255"/>
      <c r="AZ101" s="255"/>
      <c r="BA101" s="255"/>
      <c r="BB101" s="255"/>
      <c r="BC101" s="255"/>
      <c r="BD101" s="255"/>
      <c r="BE101" s="255"/>
      <c r="BF101" s="255"/>
      <c r="BG101" s="255"/>
      <c r="BH101" s="255"/>
      <c r="BI101" s="255"/>
      <c r="BJ101" s="255"/>
      <c r="BK101" s="255"/>
      <c r="BL101" s="255"/>
      <c r="BM101" s="255"/>
      <c r="BN101" s="255"/>
      <c r="BO101" s="255"/>
      <c r="BP101" s="255"/>
      <c r="BQ101" s="255"/>
      <c r="BR101" s="255"/>
      <c r="BS101" s="255"/>
      <c r="BT101" s="255"/>
      <c r="BU101" s="255"/>
      <c r="BV101" s="255"/>
      <c r="BW101" s="255"/>
      <c r="BX101" s="255"/>
      <c r="BY101" s="255"/>
      <c r="BZ101" s="255"/>
      <c r="CA101" s="255"/>
      <c r="CB101" s="255"/>
      <c r="CC101" s="255"/>
      <c r="CD101" s="255"/>
      <c r="CE101" s="255"/>
      <c r="CF101" s="255"/>
      <c r="CG101" s="255"/>
      <c r="CH101" s="255"/>
      <c r="CI101" s="255"/>
      <c r="CJ101" s="255"/>
      <c r="CK101" s="255"/>
      <c r="CL101" s="255"/>
      <c r="CM101" s="255"/>
      <c r="CN101" s="255"/>
      <c r="CO101" s="255"/>
      <c r="CP101" s="255"/>
      <c r="CQ101" s="255"/>
      <c r="CR101" s="255"/>
      <c r="CU101" s="255"/>
      <c r="CZ101" s="255"/>
      <c r="DE101" s="255"/>
      <c r="DJ101" s="255"/>
    </row>
    <row r="102" spans="24:120" ht="1.5" hidden="1" customHeight="1" x14ac:dyDescent="0.2">
      <c r="CU102" s="255"/>
      <c r="CZ102" s="255"/>
      <c r="DE102" s="255"/>
      <c r="DJ102" s="255"/>
      <c r="DM102" s="255"/>
    </row>
    <row r="103" spans="24:120" ht="13" hidden="1" x14ac:dyDescent="0.2">
      <c r="CT103" s="255"/>
      <c r="CV103" s="255"/>
      <c r="CW103" s="255"/>
      <c r="CY103" s="255"/>
      <c r="DA103" s="255"/>
      <c r="DB103" s="255"/>
      <c r="DD103" s="255"/>
      <c r="DF103" s="255"/>
      <c r="DG103" s="255"/>
      <c r="DI103" s="255"/>
      <c r="DK103" s="255"/>
      <c r="DL103" s="255"/>
      <c r="DM103" s="255"/>
      <c r="DN103" s="255"/>
      <c r="DO103" s="255"/>
      <c r="DP103" s="255"/>
    </row>
    <row r="104" spans="24:120" ht="13" hidden="1" x14ac:dyDescent="0.2">
      <c r="CV104" s="255"/>
      <c r="CW104" s="255"/>
      <c r="DA104" s="255"/>
      <c r="DB104" s="255"/>
      <c r="DF104" s="255"/>
      <c r="DG104" s="255"/>
      <c r="DK104" s="255"/>
      <c r="DL104" s="255"/>
      <c r="DN104" s="255"/>
      <c r="DO104" s="255"/>
      <c r="DP104" s="255"/>
    </row>
    <row r="105" spans="24:120" ht="12.75" hidden="1" customHeight="1" x14ac:dyDescent="0.2"/>
  </sheetData>
  <sheetProtection algorithmName="SHA-512" hashValue="HxfEm41bwDg3SXuvQUMtxpbOtu/OkYkBiX1+LbsJnpXEz22Lm6Cq3KTyw0HoGcVDbgXzFIA/02/20er5027wCA==" saltValue="hwlwwM+upVr0dYDshpkJ4w==" spinCount="100000"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2"/>
  <cols>
    <col min="1" max="116" width="2.6328125" style="256" customWidth="1"/>
    <col min="117" max="16384" width="9" style="255" hidden="1"/>
  </cols>
  <sheetData>
    <row r="1" spans="2:116" ht="13" x14ac:dyDescent="0.2">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c r="AB1" s="255"/>
      <c r="AC1" s="255"/>
      <c r="AD1" s="255"/>
      <c r="AE1" s="255"/>
      <c r="AF1" s="255"/>
      <c r="AG1" s="255"/>
      <c r="AH1" s="255"/>
      <c r="AI1" s="255"/>
      <c r="AJ1" s="255"/>
      <c r="AK1" s="255"/>
      <c r="AL1" s="255"/>
      <c r="AM1" s="255"/>
      <c r="AN1" s="255"/>
      <c r="AO1" s="255"/>
      <c r="AP1" s="255"/>
      <c r="AQ1" s="255"/>
      <c r="AR1" s="255"/>
      <c r="AS1" s="255"/>
      <c r="AT1" s="255"/>
      <c r="AU1" s="255"/>
      <c r="AV1" s="255"/>
      <c r="AW1" s="255"/>
      <c r="AX1" s="255"/>
      <c r="AY1" s="255"/>
      <c r="AZ1" s="255"/>
      <c r="BA1" s="255"/>
      <c r="BB1" s="255"/>
      <c r="BC1" s="255"/>
      <c r="BD1" s="255"/>
      <c r="BE1" s="255"/>
      <c r="BF1" s="255"/>
      <c r="BG1" s="255"/>
      <c r="BH1" s="255"/>
      <c r="BI1" s="255"/>
      <c r="BJ1" s="255"/>
      <c r="BK1" s="255"/>
      <c r="BL1" s="255"/>
      <c r="BM1" s="255"/>
      <c r="BN1" s="255"/>
      <c r="BO1" s="255"/>
      <c r="BP1" s="255"/>
      <c r="BQ1" s="255"/>
      <c r="BR1" s="255"/>
      <c r="BS1" s="255"/>
      <c r="BT1" s="255"/>
      <c r="BU1" s="255"/>
      <c r="BV1" s="255"/>
      <c r="BW1" s="255"/>
      <c r="BX1" s="255"/>
      <c r="BY1" s="255"/>
      <c r="BZ1" s="255"/>
      <c r="CA1" s="255"/>
      <c r="CB1" s="255"/>
      <c r="CC1" s="255"/>
      <c r="CD1" s="255"/>
      <c r="CE1" s="255"/>
      <c r="CF1" s="255"/>
      <c r="CG1" s="255"/>
      <c r="CH1" s="255"/>
      <c r="CI1" s="255"/>
      <c r="CJ1" s="255"/>
      <c r="CK1" s="255"/>
      <c r="CL1" s="255"/>
      <c r="CM1" s="255"/>
      <c r="CN1" s="255"/>
      <c r="CO1" s="255"/>
      <c r="CP1" s="255"/>
      <c r="CQ1" s="255"/>
      <c r="CR1" s="255"/>
      <c r="CS1" s="255"/>
      <c r="CT1" s="255"/>
      <c r="CU1" s="255"/>
      <c r="CV1" s="255"/>
      <c r="CW1" s="255"/>
      <c r="CX1" s="255"/>
      <c r="CY1" s="255"/>
      <c r="CZ1" s="255"/>
      <c r="DA1" s="255"/>
      <c r="DB1" s="255"/>
      <c r="DC1" s="255"/>
      <c r="DD1" s="255"/>
      <c r="DE1" s="255"/>
      <c r="DF1" s="255"/>
      <c r="DG1" s="255"/>
      <c r="DH1" s="255"/>
      <c r="DI1" s="255"/>
      <c r="DJ1" s="255"/>
      <c r="DK1" s="255"/>
      <c r="DL1" s="255"/>
    </row>
    <row r="2" spans="2:116" ht="13" x14ac:dyDescent="0.2"/>
    <row r="3" spans="2:116" ht="13" x14ac:dyDescent="0.2"/>
    <row r="4" spans="2:116" ht="13" x14ac:dyDescent="0.2">
      <c r="R4" s="255"/>
      <c r="S4" s="255"/>
      <c r="T4" s="255"/>
      <c r="U4" s="255"/>
      <c r="V4" s="255"/>
      <c r="W4" s="255"/>
      <c r="X4" s="255"/>
      <c r="Y4" s="255"/>
      <c r="Z4" s="255"/>
      <c r="AA4" s="255"/>
      <c r="AB4" s="255"/>
      <c r="AC4" s="255"/>
      <c r="AD4" s="255"/>
      <c r="AE4" s="255"/>
      <c r="AF4" s="255"/>
      <c r="AG4" s="255"/>
      <c r="AH4" s="255"/>
      <c r="AI4" s="255"/>
      <c r="AJ4" s="255"/>
      <c r="AK4" s="255"/>
      <c r="AL4" s="255"/>
      <c r="AM4" s="255"/>
      <c r="AN4" s="255"/>
      <c r="AO4" s="255"/>
      <c r="AP4" s="255"/>
      <c r="AQ4" s="255"/>
      <c r="AR4" s="255"/>
      <c r="AS4" s="255"/>
      <c r="AT4" s="255"/>
      <c r="AU4" s="255"/>
      <c r="AV4" s="255"/>
      <c r="AW4" s="255"/>
      <c r="AX4" s="255"/>
      <c r="AY4" s="255"/>
      <c r="AZ4" s="255"/>
      <c r="BA4" s="255"/>
      <c r="BB4" s="255"/>
      <c r="BC4" s="255"/>
      <c r="BD4" s="255"/>
      <c r="BE4" s="255"/>
      <c r="BF4" s="255"/>
      <c r="BG4" s="255"/>
      <c r="BH4" s="255"/>
      <c r="BI4" s="255"/>
      <c r="BJ4" s="255"/>
      <c r="BK4" s="255"/>
      <c r="BL4" s="255"/>
      <c r="BM4" s="255"/>
      <c r="BN4" s="255"/>
      <c r="BO4" s="255"/>
      <c r="BP4" s="255"/>
      <c r="BQ4" s="255"/>
      <c r="BR4" s="255"/>
      <c r="BS4" s="255"/>
      <c r="BT4" s="255"/>
      <c r="BU4" s="255"/>
      <c r="BV4" s="255"/>
      <c r="BW4" s="255"/>
      <c r="BX4" s="255"/>
      <c r="BY4" s="255"/>
      <c r="BZ4" s="255"/>
      <c r="CA4" s="255"/>
      <c r="CB4" s="255"/>
      <c r="CC4" s="255"/>
      <c r="CD4" s="255"/>
      <c r="CE4" s="255"/>
      <c r="CF4" s="255"/>
      <c r="CG4" s="255"/>
      <c r="CH4" s="255"/>
      <c r="CI4" s="255"/>
      <c r="CJ4" s="255"/>
      <c r="CK4" s="255"/>
      <c r="CL4" s="255"/>
      <c r="CM4" s="255"/>
      <c r="CN4" s="255"/>
      <c r="CO4" s="255"/>
      <c r="CP4" s="255"/>
      <c r="CQ4" s="255"/>
      <c r="CR4" s="255"/>
      <c r="CS4" s="255"/>
      <c r="CT4" s="255"/>
      <c r="CU4" s="255"/>
      <c r="CV4" s="255"/>
      <c r="CW4" s="255"/>
      <c r="CX4" s="255"/>
      <c r="CY4" s="255"/>
      <c r="CZ4" s="255"/>
      <c r="DA4" s="255"/>
      <c r="DB4" s="255"/>
      <c r="DC4" s="255"/>
      <c r="DD4" s="255"/>
      <c r="DE4" s="255"/>
      <c r="DF4" s="255"/>
      <c r="DG4" s="255"/>
      <c r="DH4" s="255"/>
      <c r="DI4" s="255"/>
      <c r="DJ4" s="255"/>
      <c r="DK4" s="255"/>
      <c r="DL4" s="255"/>
    </row>
    <row r="5" spans="2:116" ht="13" x14ac:dyDescent="0.2">
      <c r="R5" s="255"/>
      <c r="S5" s="255"/>
      <c r="T5" s="255"/>
      <c r="U5" s="255"/>
      <c r="V5" s="255"/>
      <c r="W5" s="255"/>
      <c r="X5" s="255"/>
      <c r="Y5" s="255"/>
      <c r="Z5" s="255"/>
      <c r="AA5" s="255"/>
      <c r="AB5" s="255"/>
      <c r="AC5" s="255"/>
      <c r="AD5" s="255"/>
      <c r="AE5" s="255"/>
      <c r="AF5" s="255"/>
      <c r="AG5" s="255"/>
      <c r="AH5" s="255"/>
      <c r="AI5" s="255"/>
      <c r="AJ5" s="255"/>
      <c r="AK5" s="255"/>
      <c r="AL5" s="255"/>
      <c r="AM5" s="255"/>
      <c r="AN5" s="255"/>
      <c r="AO5" s="255"/>
      <c r="AP5" s="255"/>
      <c r="AQ5" s="255"/>
      <c r="AR5" s="255"/>
      <c r="AS5" s="255"/>
      <c r="AT5" s="255"/>
      <c r="AU5" s="255"/>
      <c r="AV5" s="255"/>
      <c r="AW5" s="255"/>
      <c r="AX5" s="255"/>
      <c r="AY5" s="255"/>
      <c r="AZ5" s="255"/>
      <c r="BA5" s="255"/>
      <c r="BB5" s="255"/>
      <c r="BC5" s="255"/>
      <c r="BD5" s="255"/>
      <c r="BE5" s="255"/>
      <c r="BF5" s="255"/>
      <c r="BG5" s="255"/>
      <c r="BH5" s="255"/>
      <c r="BI5" s="255"/>
      <c r="BJ5" s="255"/>
      <c r="BK5" s="255"/>
      <c r="BL5" s="255"/>
      <c r="BM5" s="255"/>
      <c r="BN5" s="255"/>
      <c r="BO5" s="255"/>
      <c r="BP5" s="255"/>
      <c r="BQ5" s="255"/>
      <c r="BR5" s="255"/>
      <c r="BS5" s="255"/>
      <c r="BT5" s="255"/>
      <c r="BU5" s="255"/>
      <c r="BV5" s="255"/>
      <c r="BW5" s="255"/>
      <c r="BX5" s="255"/>
      <c r="BY5" s="255"/>
      <c r="BZ5" s="255"/>
      <c r="CA5" s="255"/>
      <c r="CB5" s="255"/>
      <c r="CC5" s="255"/>
      <c r="CD5" s="255"/>
      <c r="CE5" s="255"/>
      <c r="CF5" s="255"/>
      <c r="CG5" s="255"/>
      <c r="CH5" s="255"/>
      <c r="CI5" s="255"/>
      <c r="CJ5" s="255"/>
      <c r="CK5" s="255"/>
      <c r="CL5" s="255"/>
      <c r="CM5" s="255"/>
      <c r="CN5" s="255"/>
      <c r="CO5" s="255"/>
      <c r="CP5" s="255"/>
      <c r="CQ5" s="255"/>
      <c r="CR5" s="255"/>
      <c r="CS5" s="255"/>
      <c r="CT5" s="255"/>
      <c r="CU5" s="255"/>
      <c r="CV5" s="255"/>
      <c r="CW5" s="255"/>
      <c r="CX5" s="255"/>
      <c r="CY5" s="255"/>
      <c r="CZ5" s="255"/>
      <c r="DA5" s="255"/>
      <c r="DB5" s="255"/>
      <c r="DC5" s="255"/>
      <c r="DD5" s="255"/>
      <c r="DE5" s="255"/>
      <c r="DF5" s="255"/>
      <c r="DG5" s="255"/>
      <c r="DH5" s="255"/>
      <c r="DI5" s="255"/>
      <c r="DJ5" s="255"/>
      <c r="DK5" s="255"/>
      <c r="DL5" s="255"/>
    </row>
    <row r="6" spans="2:116" ht="13" x14ac:dyDescent="0.2"/>
    <row r="7" spans="2:116" ht="13" x14ac:dyDescent="0.2"/>
    <row r="8" spans="2:116" ht="13" x14ac:dyDescent="0.2"/>
    <row r="9" spans="2:116" ht="13" x14ac:dyDescent="0.2"/>
    <row r="10" spans="2:116" ht="13" x14ac:dyDescent="0.2"/>
    <row r="11" spans="2:116" ht="13" x14ac:dyDescent="0.2"/>
    <row r="12" spans="2:116" ht="13" x14ac:dyDescent="0.2"/>
    <row r="13" spans="2:116" ht="13" x14ac:dyDescent="0.2"/>
    <row r="14" spans="2:116" ht="13" x14ac:dyDescent="0.2"/>
    <row r="15" spans="2:116" ht="13" x14ac:dyDescent="0.2"/>
    <row r="16" spans="2:116" ht="13" x14ac:dyDescent="0.2"/>
    <row r="17" spans="9:116" ht="13" x14ac:dyDescent="0.2"/>
    <row r="18" spans="9:116" ht="13" x14ac:dyDescent="0.2">
      <c r="I18" s="255"/>
      <c r="J18" s="255"/>
      <c r="K18" s="255"/>
      <c r="L18" s="255"/>
      <c r="M18" s="255"/>
      <c r="N18" s="255"/>
      <c r="O18" s="255"/>
      <c r="P18" s="255"/>
      <c r="Q18" s="255"/>
      <c r="R18" s="255"/>
      <c r="S18" s="255"/>
      <c r="T18" s="255"/>
      <c r="U18" s="255"/>
      <c r="V18" s="255"/>
      <c r="W18" s="255"/>
      <c r="X18" s="255"/>
      <c r="Y18" s="255"/>
      <c r="Z18" s="255"/>
      <c r="AA18" s="255"/>
      <c r="AB18" s="255"/>
      <c r="AC18" s="255"/>
      <c r="AD18" s="255"/>
      <c r="AE18" s="255"/>
      <c r="AF18" s="255"/>
      <c r="AG18" s="255"/>
      <c r="AH18" s="255"/>
      <c r="AI18" s="255"/>
      <c r="AJ18" s="255"/>
      <c r="AK18" s="255"/>
      <c r="AL18" s="255"/>
      <c r="AM18" s="255"/>
      <c r="AN18" s="255"/>
      <c r="AO18" s="255"/>
      <c r="AP18" s="255"/>
      <c r="AQ18" s="255"/>
      <c r="AR18" s="255"/>
      <c r="AS18" s="255"/>
      <c r="AT18" s="255"/>
      <c r="AU18" s="255"/>
      <c r="AV18" s="255"/>
      <c r="AW18" s="255"/>
      <c r="AX18" s="255"/>
      <c r="AY18" s="255"/>
      <c r="AZ18" s="255"/>
      <c r="BA18" s="255"/>
      <c r="BB18" s="255"/>
      <c r="BC18" s="255"/>
      <c r="BD18" s="255"/>
      <c r="BE18" s="255"/>
      <c r="BF18" s="255"/>
      <c r="BG18" s="255"/>
      <c r="BH18" s="255"/>
      <c r="BI18" s="255"/>
      <c r="BJ18" s="255"/>
      <c r="BK18" s="255"/>
      <c r="BL18" s="255"/>
      <c r="BM18" s="255"/>
      <c r="BN18" s="255"/>
      <c r="BO18" s="255"/>
      <c r="BP18" s="255"/>
      <c r="BQ18" s="255"/>
      <c r="BR18" s="255"/>
      <c r="BS18" s="255"/>
      <c r="BT18" s="255"/>
      <c r="BU18" s="255"/>
      <c r="BV18" s="255"/>
      <c r="BW18" s="255"/>
      <c r="BX18" s="255"/>
      <c r="BY18" s="255"/>
      <c r="BZ18" s="255"/>
      <c r="CA18" s="255"/>
      <c r="CB18" s="255"/>
      <c r="CC18" s="255"/>
      <c r="CD18" s="255"/>
      <c r="CE18" s="255"/>
      <c r="CF18" s="255"/>
      <c r="CG18" s="255"/>
      <c r="CH18" s="255"/>
      <c r="CI18" s="255"/>
      <c r="CJ18" s="255"/>
      <c r="CK18" s="255"/>
      <c r="CL18" s="255"/>
      <c r="CM18" s="255"/>
      <c r="CN18" s="255"/>
      <c r="CO18" s="255"/>
      <c r="CP18" s="255"/>
      <c r="CQ18" s="255"/>
      <c r="CR18" s="255"/>
      <c r="CS18" s="255"/>
      <c r="CT18" s="255"/>
      <c r="CU18" s="255"/>
      <c r="CV18" s="255"/>
      <c r="CW18" s="255"/>
      <c r="CX18" s="255"/>
      <c r="CY18" s="255"/>
      <c r="CZ18" s="255"/>
      <c r="DA18" s="255"/>
      <c r="DB18" s="255"/>
      <c r="DC18" s="255"/>
      <c r="DD18" s="255"/>
      <c r="DE18" s="255"/>
      <c r="DF18" s="255"/>
      <c r="DG18" s="255"/>
      <c r="DH18" s="255"/>
      <c r="DI18" s="255"/>
      <c r="DJ18" s="255"/>
      <c r="DK18" s="255"/>
      <c r="DL18" s="255"/>
    </row>
    <row r="19" spans="9:116" ht="13" x14ac:dyDescent="0.2"/>
    <row r="20" spans="9:116" ht="13" x14ac:dyDescent="0.2"/>
    <row r="21" spans="9:116" ht="13" x14ac:dyDescent="0.2">
      <c r="DL21" s="255"/>
    </row>
    <row r="22" spans="9:116" ht="13" x14ac:dyDescent="0.2">
      <c r="DI22" s="255"/>
      <c r="DJ22" s="255"/>
      <c r="DK22" s="255"/>
      <c r="DL22" s="255"/>
    </row>
    <row r="23" spans="9:116" ht="13" x14ac:dyDescent="0.2">
      <c r="CY23" s="255"/>
      <c r="CZ23" s="255"/>
      <c r="DA23" s="255"/>
      <c r="DB23" s="255"/>
      <c r="DC23" s="255"/>
      <c r="DD23" s="255"/>
      <c r="DE23" s="255"/>
      <c r="DF23" s="255"/>
      <c r="DG23" s="255"/>
      <c r="DH23" s="255"/>
      <c r="DI23" s="255"/>
      <c r="DJ23" s="255"/>
      <c r="DK23" s="255"/>
      <c r="DL23" s="255"/>
    </row>
    <row r="24" spans="9:116" ht="13" x14ac:dyDescent="0.2"/>
    <row r="25" spans="9:116" ht="13" x14ac:dyDescent="0.2"/>
    <row r="26" spans="9:116" ht="13" x14ac:dyDescent="0.2"/>
    <row r="27" spans="9:116" ht="13" x14ac:dyDescent="0.2"/>
    <row r="28" spans="9:116" ht="13" x14ac:dyDescent="0.2"/>
    <row r="29" spans="9:116" ht="13" x14ac:dyDescent="0.2"/>
    <row r="30" spans="9:116" ht="13" x14ac:dyDescent="0.2"/>
    <row r="31" spans="9:116" ht="13" x14ac:dyDescent="0.2"/>
    <row r="32" spans="9:116" ht="13" x14ac:dyDescent="0.2"/>
    <row r="33" spans="15:116" ht="13" x14ac:dyDescent="0.2"/>
    <row r="34" spans="15:116" ht="13" x14ac:dyDescent="0.2"/>
    <row r="35" spans="15:116" ht="13" x14ac:dyDescent="0.2">
      <c r="CZ35" s="255"/>
      <c r="DA35" s="255"/>
      <c r="DB35" s="255"/>
      <c r="DC35" s="255"/>
      <c r="DD35" s="255"/>
      <c r="DE35" s="255"/>
      <c r="DF35" s="255"/>
      <c r="DG35" s="255"/>
      <c r="DH35" s="255"/>
      <c r="DI35" s="255"/>
      <c r="DJ35" s="255"/>
      <c r="DK35" s="255"/>
      <c r="DL35" s="255"/>
    </row>
    <row r="36" spans="15:116" ht="13" x14ac:dyDescent="0.2"/>
    <row r="37" spans="15:116" ht="13" x14ac:dyDescent="0.2">
      <c r="DL37" s="255"/>
    </row>
    <row r="38" spans="15:116" ht="13" x14ac:dyDescent="0.2">
      <c r="DI38" s="255"/>
      <c r="DJ38" s="255"/>
      <c r="DK38" s="255"/>
      <c r="DL38" s="255"/>
    </row>
    <row r="39" spans="15:116" ht="13" x14ac:dyDescent="0.2"/>
    <row r="40" spans="15:116" ht="13" x14ac:dyDescent="0.2"/>
    <row r="41" spans="15:116" ht="13" x14ac:dyDescent="0.2"/>
    <row r="42" spans="15:116" ht="13" x14ac:dyDescent="0.2"/>
    <row r="43" spans="15:116" ht="13" x14ac:dyDescent="0.2">
      <c r="O43" s="255"/>
      <c r="P43" s="255"/>
      <c r="Q43" s="255"/>
      <c r="R43" s="255"/>
      <c r="S43" s="255"/>
      <c r="T43" s="255"/>
      <c r="U43" s="255"/>
      <c r="V43" s="255"/>
      <c r="W43" s="255"/>
      <c r="X43" s="255"/>
      <c r="Y43" s="255"/>
      <c r="Z43" s="255"/>
      <c r="AA43" s="255"/>
      <c r="AB43" s="255"/>
      <c r="AC43" s="255"/>
      <c r="AD43" s="255"/>
      <c r="AE43" s="255"/>
      <c r="AF43" s="255"/>
      <c r="AG43" s="255"/>
      <c r="AH43" s="255"/>
      <c r="AI43" s="255"/>
      <c r="AJ43" s="255"/>
      <c r="AK43" s="255"/>
      <c r="AL43" s="255"/>
      <c r="AM43" s="255"/>
      <c r="AN43" s="255"/>
      <c r="AO43" s="255"/>
      <c r="AP43" s="255"/>
      <c r="AQ43" s="255"/>
      <c r="AR43" s="255"/>
      <c r="AS43" s="255"/>
      <c r="AT43" s="255"/>
      <c r="AU43" s="255"/>
      <c r="AV43" s="255"/>
      <c r="AW43" s="255"/>
      <c r="AX43" s="255"/>
      <c r="AY43" s="255"/>
      <c r="AZ43" s="255"/>
      <c r="BA43" s="255"/>
      <c r="BB43" s="255"/>
      <c r="BC43" s="255"/>
      <c r="BD43" s="255"/>
      <c r="BE43" s="255"/>
      <c r="BF43" s="255"/>
      <c r="BG43" s="255"/>
      <c r="BH43" s="255"/>
      <c r="BI43" s="255"/>
      <c r="BJ43" s="255"/>
      <c r="BK43" s="255"/>
      <c r="BL43" s="255"/>
      <c r="BM43" s="255"/>
      <c r="BN43" s="255"/>
      <c r="BO43" s="255"/>
      <c r="BP43" s="255"/>
      <c r="BQ43" s="255"/>
      <c r="BR43" s="255"/>
      <c r="BS43" s="255"/>
      <c r="BT43" s="255"/>
      <c r="BU43" s="255"/>
      <c r="BV43" s="255"/>
      <c r="BW43" s="255"/>
      <c r="BX43" s="255"/>
      <c r="BY43" s="255"/>
      <c r="BZ43" s="255"/>
      <c r="CA43" s="255"/>
      <c r="CB43" s="255"/>
      <c r="CC43" s="255"/>
      <c r="CD43" s="255"/>
      <c r="CE43" s="255"/>
      <c r="CF43" s="255"/>
      <c r="CG43" s="255"/>
      <c r="CH43" s="255"/>
      <c r="CI43" s="255"/>
      <c r="CJ43" s="255"/>
      <c r="CK43" s="255"/>
      <c r="CL43" s="255"/>
      <c r="CM43" s="255"/>
      <c r="CN43" s="255"/>
      <c r="CO43" s="255"/>
      <c r="CP43" s="255"/>
      <c r="CQ43" s="255"/>
      <c r="CR43" s="255"/>
      <c r="CS43" s="255"/>
      <c r="CT43" s="255"/>
      <c r="CU43" s="255"/>
      <c r="CV43" s="255"/>
      <c r="CW43" s="255"/>
      <c r="CX43" s="255"/>
      <c r="CY43" s="255"/>
      <c r="CZ43" s="255"/>
      <c r="DA43" s="255"/>
      <c r="DB43" s="255"/>
      <c r="DC43" s="255"/>
      <c r="DD43" s="255"/>
      <c r="DE43" s="255"/>
      <c r="DF43" s="255"/>
      <c r="DG43" s="255"/>
      <c r="DH43" s="255"/>
      <c r="DI43" s="255"/>
      <c r="DJ43" s="255"/>
      <c r="DK43" s="255"/>
      <c r="DL43" s="255"/>
    </row>
    <row r="44" spans="15:116" ht="13" x14ac:dyDescent="0.2">
      <c r="DL44" s="255"/>
    </row>
    <row r="45" spans="15:116" ht="13" x14ac:dyDescent="0.2"/>
    <row r="46" spans="15:116" ht="13" x14ac:dyDescent="0.2">
      <c r="DA46" s="255"/>
      <c r="DB46" s="255"/>
      <c r="DC46" s="255"/>
      <c r="DD46" s="255"/>
      <c r="DE46" s="255"/>
      <c r="DF46" s="255"/>
      <c r="DG46" s="255"/>
      <c r="DH46" s="255"/>
      <c r="DI46" s="255"/>
      <c r="DJ46" s="255"/>
      <c r="DK46" s="255"/>
      <c r="DL46" s="255"/>
    </row>
    <row r="47" spans="15:116" ht="13" x14ac:dyDescent="0.2"/>
    <row r="48" spans="15:116" ht="13" x14ac:dyDescent="0.2"/>
    <row r="49" spans="104:116" ht="13" x14ac:dyDescent="0.2"/>
    <row r="50" spans="104:116" ht="13" x14ac:dyDescent="0.2">
      <c r="CZ50" s="255"/>
      <c r="DA50" s="255"/>
      <c r="DB50" s="255"/>
      <c r="DC50" s="255"/>
      <c r="DD50" s="255"/>
      <c r="DE50" s="255"/>
      <c r="DF50" s="255"/>
      <c r="DG50" s="255"/>
      <c r="DH50" s="255"/>
      <c r="DI50" s="255"/>
      <c r="DJ50" s="255"/>
      <c r="DK50" s="255"/>
      <c r="DL50" s="255"/>
    </row>
    <row r="51" spans="104:116" ht="13" x14ac:dyDescent="0.2"/>
    <row r="52" spans="104:116" ht="13" x14ac:dyDescent="0.2"/>
    <row r="53" spans="104:116" ht="13" x14ac:dyDescent="0.2">
      <c r="DL53" s="255"/>
    </row>
    <row r="54" spans="104:116" ht="13" x14ac:dyDescent="0.2"/>
    <row r="55" spans="104:116" ht="13" x14ac:dyDescent="0.2"/>
    <row r="56" spans="104:116" ht="13" x14ac:dyDescent="0.2"/>
    <row r="57" spans="104:116" ht="13" x14ac:dyDescent="0.2"/>
    <row r="58" spans="104:116" ht="13" x14ac:dyDescent="0.2"/>
    <row r="59" spans="104:116" ht="13" x14ac:dyDescent="0.2"/>
    <row r="60" spans="104:116" ht="13" x14ac:dyDescent="0.2"/>
    <row r="61" spans="104:116" ht="13" x14ac:dyDescent="0.2"/>
    <row r="62" spans="104:116" ht="13" x14ac:dyDescent="0.2"/>
    <row r="63" spans="104:116" ht="13" x14ac:dyDescent="0.2"/>
    <row r="64" spans="104:116" ht="13" x14ac:dyDescent="0.2"/>
    <row r="65" spans="107:116" ht="13" x14ac:dyDescent="0.2"/>
    <row r="66" spans="107:116" ht="13" x14ac:dyDescent="0.2"/>
    <row r="67" spans="107:116" ht="13" x14ac:dyDescent="0.2">
      <c r="DC67" s="255"/>
      <c r="DD67" s="255"/>
      <c r="DE67" s="255"/>
      <c r="DF67" s="255"/>
      <c r="DG67" s="255"/>
      <c r="DH67" s="255"/>
      <c r="DI67" s="255"/>
      <c r="DJ67" s="255"/>
      <c r="DK67" s="255"/>
      <c r="DL67" s="255"/>
    </row>
    <row r="68" spans="107:116" ht="13" x14ac:dyDescent="0.2"/>
    <row r="69" spans="107:116" ht="13" x14ac:dyDescent="0.2"/>
    <row r="70" spans="107:116" ht="13" x14ac:dyDescent="0.2"/>
    <row r="71" spans="107:116" ht="13" x14ac:dyDescent="0.2"/>
    <row r="72" spans="107:116" ht="13" x14ac:dyDescent="0.2"/>
    <row r="73" spans="107:116" ht="13" x14ac:dyDescent="0.2"/>
    <row r="74" spans="107:116" ht="13" x14ac:dyDescent="0.2"/>
    <row r="75" spans="107:116" ht="13" x14ac:dyDescent="0.2"/>
    <row r="76" spans="107:116" ht="13" x14ac:dyDescent="0.2"/>
    <row r="77" spans="107:116" ht="13" x14ac:dyDescent="0.2"/>
    <row r="78" spans="107:116" ht="13" x14ac:dyDescent="0.2"/>
    <row r="79" spans="107:116" ht="13" x14ac:dyDescent="0.2"/>
    <row r="80" spans="107:116" ht="13" x14ac:dyDescent="0.2"/>
    <row r="81" ht="13" x14ac:dyDescent="0.2"/>
    <row r="82" ht="13" x14ac:dyDescent="0.2"/>
    <row r="83" ht="13" x14ac:dyDescent="0.2"/>
    <row r="84" ht="13" x14ac:dyDescent="0.2"/>
    <row r="85" ht="13" x14ac:dyDescent="0.2"/>
    <row r="86" ht="13" x14ac:dyDescent="0.2"/>
    <row r="87" ht="13" x14ac:dyDescent="0.2"/>
    <row r="88" ht="13" x14ac:dyDescent="0.2"/>
    <row r="89" ht="13" x14ac:dyDescent="0.2"/>
  </sheetData>
  <sheetProtection algorithmName="SHA-512" hashValue="gHUw3hGCeprZm5qai7tgw4PWL8qJDEvLWGLj6MM1bmaF023EPByW/v+O0ryl9fN7UNbn8obky3TLlZK++BLSUQ==" saltValue="TwblMepx2VcVzHjroEo4cg=="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2"/>
  <cols>
    <col min="1" max="36" width="2.453125" style="257" customWidth="1"/>
    <col min="37" max="44" width="17" style="257" customWidth="1"/>
    <col min="45" max="45" width="6.08984375" style="264" customWidth="1"/>
    <col min="46" max="46" width="3" style="262" customWidth="1"/>
    <col min="47" max="47" width="19.08984375" style="257" hidden="1" customWidth="1"/>
    <col min="48" max="52" width="12.6328125" style="257" hidden="1" customWidth="1"/>
    <col min="53" max="16384" width="8.6328125" style="257" hidden="1"/>
  </cols>
  <sheetData>
    <row r="1" spans="1:46" ht="13" x14ac:dyDescent="0.2">
      <c r="AS1" s="258"/>
      <c r="AT1" s="258"/>
    </row>
    <row r="2" spans="1:46" ht="13" x14ac:dyDescent="0.2">
      <c r="AS2" s="258"/>
      <c r="AT2" s="258"/>
    </row>
    <row r="3" spans="1:46" ht="13" x14ac:dyDescent="0.2">
      <c r="AS3" s="258"/>
      <c r="AT3" s="258"/>
    </row>
    <row r="4" spans="1:46" ht="13" x14ac:dyDescent="0.2">
      <c r="AS4" s="258"/>
      <c r="AT4" s="258"/>
    </row>
    <row r="5" spans="1:46" ht="16.5" x14ac:dyDescent="0.2">
      <c r="A5" s="259" t="s">
        <v>521</v>
      </c>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1"/>
    </row>
    <row r="6" spans="1:46" ht="13" x14ac:dyDescent="0.2">
      <c r="A6" s="262"/>
      <c r="B6" s="258"/>
      <c r="C6" s="258"/>
      <c r="D6" s="258"/>
      <c r="E6" s="258"/>
      <c r="F6" s="258"/>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263" t="s">
        <v>522</v>
      </c>
      <c r="AL6" s="263"/>
      <c r="AM6" s="263"/>
      <c r="AN6" s="263"/>
      <c r="AO6" s="258"/>
      <c r="AP6" s="258"/>
      <c r="AQ6" s="258"/>
      <c r="AR6" s="258"/>
    </row>
    <row r="7" spans="1:46" ht="13.5" customHeight="1" x14ac:dyDescent="0.2">
      <c r="A7" s="262"/>
      <c r="B7" s="258"/>
      <c r="C7" s="258"/>
      <c r="D7" s="258"/>
      <c r="E7" s="258"/>
      <c r="F7" s="258"/>
      <c r="G7" s="258"/>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8"/>
      <c r="AG7" s="258"/>
      <c r="AH7" s="258"/>
      <c r="AI7" s="258"/>
      <c r="AJ7" s="258"/>
      <c r="AK7" s="265"/>
      <c r="AL7" s="266"/>
      <c r="AM7" s="266"/>
      <c r="AN7" s="267"/>
      <c r="AO7" s="1114" t="s">
        <v>523</v>
      </c>
      <c r="AP7" s="268"/>
      <c r="AQ7" s="269" t="s">
        <v>524</v>
      </c>
      <c r="AR7" s="270"/>
    </row>
    <row r="8" spans="1:46" ht="13" x14ac:dyDescent="0.2">
      <c r="A8" s="262"/>
      <c r="B8" s="258"/>
      <c r="C8" s="258"/>
      <c r="D8" s="258"/>
      <c r="E8" s="258"/>
      <c r="F8" s="258"/>
      <c r="G8" s="258"/>
      <c r="H8" s="258"/>
      <c r="I8" s="258"/>
      <c r="J8" s="258"/>
      <c r="K8" s="258"/>
      <c r="L8" s="258"/>
      <c r="M8" s="258"/>
      <c r="N8" s="258"/>
      <c r="O8" s="258"/>
      <c r="P8" s="258"/>
      <c r="Q8" s="258"/>
      <c r="R8" s="258"/>
      <c r="S8" s="258"/>
      <c r="T8" s="258"/>
      <c r="U8" s="258"/>
      <c r="V8" s="258"/>
      <c r="W8" s="258"/>
      <c r="X8" s="258"/>
      <c r="Y8" s="258"/>
      <c r="Z8" s="258"/>
      <c r="AA8" s="258"/>
      <c r="AB8" s="258"/>
      <c r="AC8" s="258"/>
      <c r="AD8" s="258"/>
      <c r="AE8" s="258"/>
      <c r="AF8" s="258"/>
      <c r="AG8" s="258"/>
      <c r="AH8" s="258"/>
      <c r="AI8" s="258"/>
      <c r="AJ8" s="258"/>
      <c r="AK8" s="271"/>
      <c r="AL8" s="272"/>
      <c r="AM8" s="272"/>
      <c r="AN8" s="273"/>
      <c r="AO8" s="1115"/>
      <c r="AP8" s="274" t="s">
        <v>525</v>
      </c>
      <c r="AQ8" s="275" t="s">
        <v>526</v>
      </c>
      <c r="AR8" s="276" t="s">
        <v>527</v>
      </c>
    </row>
    <row r="9" spans="1:46" ht="13" x14ac:dyDescent="0.2">
      <c r="A9" s="262"/>
      <c r="B9" s="258"/>
      <c r="C9" s="258"/>
      <c r="D9" s="258"/>
      <c r="E9" s="258"/>
      <c r="F9" s="258"/>
      <c r="G9" s="258"/>
      <c r="H9" s="258"/>
      <c r="I9" s="258"/>
      <c r="J9" s="258"/>
      <c r="K9" s="258"/>
      <c r="L9" s="258"/>
      <c r="M9" s="258"/>
      <c r="N9" s="258"/>
      <c r="O9" s="258"/>
      <c r="P9" s="258"/>
      <c r="Q9" s="258"/>
      <c r="R9" s="258"/>
      <c r="S9" s="258"/>
      <c r="T9" s="258"/>
      <c r="U9" s="258"/>
      <c r="V9" s="258"/>
      <c r="W9" s="258"/>
      <c r="X9" s="258"/>
      <c r="Y9" s="258"/>
      <c r="Z9" s="258"/>
      <c r="AA9" s="258"/>
      <c r="AB9" s="258"/>
      <c r="AC9" s="258"/>
      <c r="AD9" s="258"/>
      <c r="AE9" s="258"/>
      <c r="AF9" s="258"/>
      <c r="AG9" s="258"/>
      <c r="AH9" s="258"/>
      <c r="AI9" s="258"/>
      <c r="AJ9" s="258"/>
      <c r="AK9" s="1116" t="s">
        <v>528</v>
      </c>
      <c r="AL9" s="1117"/>
      <c r="AM9" s="1117"/>
      <c r="AN9" s="1118"/>
      <c r="AO9" s="277">
        <v>2144526</v>
      </c>
      <c r="AP9" s="277">
        <v>132093</v>
      </c>
      <c r="AQ9" s="278">
        <v>105319</v>
      </c>
      <c r="AR9" s="279">
        <v>25.4</v>
      </c>
    </row>
    <row r="10" spans="1:46" ht="13.5" customHeight="1" x14ac:dyDescent="0.2">
      <c r="A10" s="262"/>
      <c r="B10" s="258"/>
      <c r="C10" s="258"/>
      <c r="D10" s="258"/>
      <c r="E10" s="258"/>
      <c r="F10" s="258"/>
      <c r="G10" s="258"/>
      <c r="H10" s="258"/>
      <c r="I10" s="258"/>
      <c r="J10" s="258"/>
      <c r="K10" s="258"/>
      <c r="L10" s="258"/>
      <c r="M10" s="258"/>
      <c r="N10" s="258"/>
      <c r="O10" s="258"/>
      <c r="P10" s="258"/>
      <c r="Q10" s="258"/>
      <c r="R10" s="258"/>
      <c r="S10" s="258"/>
      <c r="T10" s="258"/>
      <c r="U10" s="258"/>
      <c r="V10" s="258"/>
      <c r="W10" s="258"/>
      <c r="X10" s="258"/>
      <c r="Y10" s="258"/>
      <c r="Z10" s="258"/>
      <c r="AA10" s="258"/>
      <c r="AB10" s="258"/>
      <c r="AC10" s="258"/>
      <c r="AD10" s="258"/>
      <c r="AE10" s="258"/>
      <c r="AF10" s="258"/>
      <c r="AG10" s="258"/>
      <c r="AH10" s="258"/>
      <c r="AI10" s="258"/>
      <c r="AJ10" s="258"/>
      <c r="AK10" s="1116" t="s">
        <v>529</v>
      </c>
      <c r="AL10" s="1117"/>
      <c r="AM10" s="1117"/>
      <c r="AN10" s="1118"/>
      <c r="AO10" s="280">
        <v>13847</v>
      </c>
      <c r="AP10" s="280">
        <v>853</v>
      </c>
      <c r="AQ10" s="281">
        <v>9860</v>
      </c>
      <c r="AR10" s="282">
        <v>-91.3</v>
      </c>
    </row>
    <row r="11" spans="1:46" ht="13.5" customHeight="1" x14ac:dyDescent="0.2">
      <c r="A11" s="262"/>
      <c r="B11" s="258"/>
      <c r="C11" s="258"/>
      <c r="D11" s="258"/>
      <c r="E11" s="258"/>
      <c r="F11" s="258"/>
      <c r="G11" s="258"/>
      <c r="H11" s="258"/>
      <c r="I11" s="258"/>
      <c r="J11" s="258"/>
      <c r="K11" s="258"/>
      <c r="L11" s="258"/>
      <c r="M11" s="258"/>
      <c r="N11" s="258"/>
      <c r="O11" s="258"/>
      <c r="P11" s="258"/>
      <c r="Q11" s="258"/>
      <c r="R11" s="258"/>
      <c r="S11" s="258"/>
      <c r="T11" s="258"/>
      <c r="U11" s="258"/>
      <c r="V11" s="258"/>
      <c r="W11" s="258"/>
      <c r="X11" s="258"/>
      <c r="Y11" s="258"/>
      <c r="Z11" s="258"/>
      <c r="AA11" s="258"/>
      <c r="AB11" s="258"/>
      <c r="AC11" s="258"/>
      <c r="AD11" s="258"/>
      <c r="AE11" s="258"/>
      <c r="AF11" s="258"/>
      <c r="AG11" s="258"/>
      <c r="AH11" s="258"/>
      <c r="AI11" s="258"/>
      <c r="AJ11" s="258"/>
      <c r="AK11" s="1116" t="s">
        <v>530</v>
      </c>
      <c r="AL11" s="1117"/>
      <c r="AM11" s="1117"/>
      <c r="AN11" s="1118"/>
      <c r="AO11" s="280" t="s">
        <v>531</v>
      </c>
      <c r="AP11" s="280" t="s">
        <v>531</v>
      </c>
      <c r="AQ11" s="281">
        <v>1656</v>
      </c>
      <c r="AR11" s="282" t="s">
        <v>531</v>
      </c>
    </row>
    <row r="12" spans="1:46" ht="13.5" customHeight="1" x14ac:dyDescent="0.2">
      <c r="A12" s="262"/>
      <c r="B12" s="258"/>
      <c r="C12" s="258"/>
      <c r="D12" s="258"/>
      <c r="E12" s="258"/>
      <c r="F12" s="258"/>
      <c r="G12" s="258"/>
      <c r="H12" s="258"/>
      <c r="I12" s="258"/>
      <c r="J12" s="258"/>
      <c r="K12" s="258"/>
      <c r="L12" s="258"/>
      <c r="M12" s="258"/>
      <c r="N12" s="258"/>
      <c r="O12" s="258"/>
      <c r="P12" s="258"/>
      <c r="Q12" s="258"/>
      <c r="R12" s="258"/>
      <c r="S12" s="258"/>
      <c r="T12" s="258"/>
      <c r="U12" s="258"/>
      <c r="V12" s="258"/>
      <c r="W12" s="258"/>
      <c r="X12" s="258"/>
      <c r="Y12" s="258"/>
      <c r="Z12" s="258"/>
      <c r="AA12" s="258"/>
      <c r="AB12" s="258"/>
      <c r="AC12" s="258"/>
      <c r="AD12" s="258"/>
      <c r="AE12" s="258"/>
      <c r="AF12" s="258"/>
      <c r="AG12" s="258"/>
      <c r="AH12" s="258"/>
      <c r="AI12" s="258"/>
      <c r="AJ12" s="258"/>
      <c r="AK12" s="1116" t="s">
        <v>532</v>
      </c>
      <c r="AL12" s="1117"/>
      <c r="AM12" s="1117"/>
      <c r="AN12" s="1118"/>
      <c r="AO12" s="280" t="s">
        <v>531</v>
      </c>
      <c r="AP12" s="280" t="s">
        <v>531</v>
      </c>
      <c r="AQ12" s="281">
        <v>3</v>
      </c>
      <c r="AR12" s="282" t="s">
        <v>531</v>
      </c>
    </row>
    <row r="13" spans="1:46" ht="13.5" customHeight="1" x14ac:dyDescent="0.2">
      <c r="A13" s="262"/>
      <c r="B13" s="258"/>
      <c r="C13" s="258"/>
      <c r="D13" s="258"/>
      <c r="E13" s="258"/>
      <c r="F13" s="258"/>
      <c r="G13" s="258"/>
      <c r="H13" s="258"/>
      <c r="I13" s="258"/>
      <c r="J13" s="258"/>
      <c r="K13" s="258"/>
      <c r="L13" s="258"/>
      <c r="M13" s="258"/>
      <c r="N13" s="258"/>
      <c r="O13" s="258"/>
      <c r="P13" s="258"/>
      <c r="Q13" s="258"/>
      <c r="R13" s="258"/>
      <c r="S13" s="258"/>
      <c r="T13" s="258"/>
      <c r="U13" s="258"/>
      <c r="V13" s="258"/>
      <c r="W13" s="258"/>
      <c r="X13" s="258"/>
      <c r="Y13" s="258"/>
      <c r="Z13" s="258"/>
      <c r="AA13" s="258"/>
      <c r="AB13" s="258"/>
      <c r="AC13" s="258"/>
      <c r="AD13" s="258"/>
      <c r="AE13" s="258"/>
      <c r="AF13" s="258"/>
      <c r="AG13" s="258"/>
      <c r="AH13" s="258"/>
      <c r="AI13" s="258"/>
      <c r="AJ13" s="258"/>
      <c r="AK13" s="1116" t="s">
        <v>533</v>
      </c>
      <c r="AL13" s="1117"/>
      <c r="AM13" s="1117"/>
      <c r="AN13" s="1118"/>
      <c r="AO13" s="280">
        <v>18468</v>
      </c>
      <c r="AP13" s="280">
        <v>1138</v>
      </c>
      <c r="AQ13" s="281">
        <v>4056</v>
      </c>
      <c r="AR13" s="282">
        <v>-71.900000000000006</v>
      </c>
    </row>
    <row r="14" spans="1:46" ht="13.5" customHeight="1" x14ac:dyDescent="0.2">
      <c r="A14" s="262"/>
      <c r="B14" s="258"/>
      <c r="C14" s="258"/>
      <c r="D14" s="258"/>
      <c r="E14" s="258"/>
      <c r="F14" s="258"/>
      <c r="G14" s="258"/>
      <c r="H14" s="258"/>
      <c r="I14" s="258"/>
      <c r="J14" s="258"/>
      <c r="K14" s="258"/>
      <c r="L14" s="258"/>
      <c r="M14" s="258"/>
      <c r="N14" s="258"/>
      <c r="O14" s="258"/>
      <c r="P14" s="258"/>
      <c r="Q14" s="258"/>
      <c r="R14" s="258"/>
      <c r="S14" s="258"/>
      <c r="T14" s="258"/>
      <c r="U14" s="258"/>
      <c r="V14" s="258"/>
      <c r="W14" s="258"/>
      <c r="X14" s="258"/>
      <c r="Y14" s="258"/>
      <c r="Z14" s="258"/>
      <c r="AA14" s="258"/>
      <c r="AB14" s="258"/>
      <c r="AC14" s="258"/>
      <c r="AD14" s="258"/>
      <c r="AE14" s="258"/>
      <c r="AF14" s="258"/>
      <c r="AG14" s="258"/>
      <c r="AH14" s="258"/>
      <c r="AI14" s="258"/>
      <c r="AJ14" s="258"/>
      <c r="AK14" s="1116" t="s">
        <v>534</v>
      </c>
      <c r="AL14" s="1117"/>
      <c r="AM14" s="1117"/>
      <c r="AN14" s="1118"/>
      <c r="AO14" s="280">
        <v>147396</v>
      </c>
      <c r="AP14" s="280">
        <v>9079</v>
      </c>
      <c r="AQ14" s="281">
        <v>2339</v>
      </c>
      <c r="AR14" s="282">
        <v>288.2</v>
      </c>
    </row>
    <row r="15" spans="1:46" ht="13.5" customHeight="1" x14ac:dyDescent="0.2">
      <c r="A15" s="262"/>
      <c r="B15" s="258"/>
      <c r="C15" s="258"/>
      <c r="D15" s="258"/>
      <c r="E15" s="258"/>
      <c r="F15" s="258"/>
      <c r="G15" s="258"/>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1119" t="s">
        <v>535</v>
      </c>
      <c r="AL15" s="1120"/>
      <c r="AM15" s="1120"/>
      <c r="AN15" s="1121"/>
      <c r="AO15" s="280">
        <v>-139701</v>
      </c>
      <c r="AP15" s="280">
        <v>-8605</v>
      </c>
      <c r="AQ15" s="281">
        <v>-7717</v>
      </c>
      <c r="AR15" s="282">
        <v>11.5</v>
      </c>
    </row>
    <row r="16" spans="1:46" ht="13" x14ac:dyDescent="0.2">
      <c r="A16" s="262"/>
      <c r="B16" s="258"/>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1119" t="s">
        <v>190</v>
      </c>
      <c r="AL16" s="1120"/>
      <c r="AM16" s="1120"/>
      <c r="AN16" s="1121"/>
      <c r="AO16" s="280">
        <v>2184536</v>
      </c>
      <c r="AP16" s="280">
        <v>134557</v>
      </c>
      <c r="AQ16" s="281">
        <v>115515</v>
      </c>
      <c r="AR16" s="282">
        <v>16.5</v>
      </c>
    </row>
    <row r="17" spans="1:46" ht="13" x14ac:dyDescent="0.2">
      <c r="A17" s="262"/>
      <c r="B17" s="258"/>
      <c r="C17" s="258"/>
      <c r="D17" s="258"/>
      <c r="E17" s="258"/>
      <c r="F17" s="258"/>
      <c r="G17" s="258"/>
      <c r="H17" s="258"/>
      <c r="I17" s="258"/>
      <c r="J17" s="258"/>
      <c r="K17" s="258"/>
      <c r="L17" s="258"/>
      <c r="M17" s="258"/>
      <c r="N17" s="258"/>
      <c r="O17" s="258"/>
      <c r="P17" s="258"/>
      <c r="Q17" s="258"/>
      <c r="R17" s="258"/>
      <c r="S17" s="258"/>
      <c r="T17" s="258"/>
      <c r="U17" s="258"/>
      <c r="V17" s="258"/>
      <c r="W17" s="258"/>
      <c r="X17" s="258"/>
      <c r="Y17" s="258"/>
      <c r="Z17" s="258"/>
      <c r="AA17" s="258"/>
      <c r="AB17" s="258"/>
      <c r="AC17" s="258"/>
      <c r="AD17" s="258"/>
      <c r="AE17" s="258"/>
      <c r="AF17" s="258"/>
      <c r="AG17" s="258"/>
      <c r="AH17" s="258"/>
      <c r="AI17" s="258"/>
      <c r="AJ17" s="258"/>
      <c r="AK17" s="258"/>
      <c r="AL17" s="258"/>
      <c r="AM17" s="258"/>
      <c r="AN17" s="258"/>
      <c r="AO17" s="258"/>
      <c r="AP17" s="258"/>
      <c r="AQ17" s="258"/>
      <c r="AR17" s="283"/>
    </row>
    <row r="18" spans="1:46" ht="13" x14ac:dyDescent="0.2">
      <c r="A18" s="262"/>
      <c r="B18" s="258"/>
      <c r="C18" s="258"/>
      <c r="D18" s="258"/>
      <c r="E18" s="258"/>
      <c r="F18" s="258"/>
      <c r="G18" s="258"/>
      <c r="H18" s="258"/>
      <c r="I18" s="258"/>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8"/>
      <c r="AG18" s="258"/>
      <c r="AH18" s="258"/>
      <c r="AI18" s="258"/>
      <c r="AJ18" s="258"/>
      <c r="AK18" s="258"/>
      <c r="AL18" s="258"/>
      <c r="AM18" s="258"/>
      <c r="AN18" s="258"/>
      <c r="AO18" s="258"/>
      <c r="AP18" s="258"/>
      <c r="AQ18" s="284"/>
      <c r="AR18" s="284"/>
    </row>
    <row r="19" spans="1:46" ht="13" x14ac:dyDescent="0.2">
      <c r="A19" s="262"/>
      <c r="B19" s="258"/>
      <c r="C19" s="258"/>
      <c r="D19" s="258"/>
      <c r="E19" s="258"/>
      <c r="F19" s="258"/>
      <c r="G19" s="258"/>
      <c r="H19" s="258"/>
      <c r="I19" s="258"/>
      <c r="J19" s="258"/>
      <c r="K19" s="258"/>
      <c r="L19" s="258"/>
      <c r="M19" s="258"/>
      <c r="N19" s="258"/>
      <c r="O19" s="258"/>
      <c r="P19" s="258"/>
      <c r="Q19" s="258"/>
      <c r="R19" s="258"/>
      <c r="S19" s="258"/>
      <c r="T19" s="258"/>
      <c r="U19" s="258"/>
      <c r="V19" s="258"/>
      <c r="W19" s="258"/>
      <c r="X19" s="258"/>
      <c r="Y19" s="258"/>
      <c r="Z19" s="258"/>
      <c r="AA19" s="258"/>
      <c r="AB19" s="258"/>
      <c r="AC19" s="258"/>
      <c r="AD19" s="258"/>
      <c r="AE19" s="258"/>
      <c r="AF19" s="258"/>
      <c r="AG19" s="258"/>
      <c r="AH19" s="258"/>
      <c r="AI19" s="258"/>
      <c r="AJ19" s="258"/>
      <c r="AK19" s="258" t="s">
        <v>536</v>
      </c>
      <c r="AL19" s="258"/>
      <c r="AM19" s="258"/>
      <c r="AN19" s="258"/>
      <c r="AO19" s="258"/>
      <c r="AP19" s="258"/>
      <c r="AQ19" s="258"/>
      <c r="AR19" s="258"/>
    </row>
    <row r="20" spans="1:46" ht="13" x14ac:dyDescent="0.2">
      <c r="A20" s="262"/>
      <c r="B20" s="258"/>
      <c r="C20" s="258"/>
      <c r="D20" s="258"/>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258"/>
      <c r="AK20" s="285"/>
      <c r="AL20" s="286"/>
      <c r="AM20" s="286"/>
      <c r="AN20" s="287"/>
      <c r="AO20" s="288" t="s">
        <v>537</v>
      </c>
      <c r="AP20" s="289" t="s">
        <v>538</v>
      </c>
      <c r="AQ20" s="290" t="s">
        <v>539</v>
      </c>
      <c r="AR20" s="291"/>
    </row>
    <row r="21" spans="1:46" s="297" customFormat="1" ht="13" x14ac:dyDescent="0.2">
      <c r="A21" s="292"/>
      <c r="B21" s="263"/>
      <c r="C21" s="263"/>
      <c r="D21" s="263"/>
      <c r="E21" s="263"/>
      <c r="F21" s="263"/>
      <c r="G21" s="263"/>
      <c r="H21" s="263"/>
      <c r="I21" s="263"/>
      <c r="J21" s="263"/>
      <c r="K21" s="263"/>
      <c r="L21" s="263"/>
      <c r="M21" s="263"/>
      <c r="N21" s="263"/>
      <c r="O21" s="263"/>
      <c r="P21" s="263"/>
      <c r="Q21" s="263"/>
      <c r="R21" s="263"/>
      <c r="S21" s="263"/>
      <c r="T21" s="263"/>
      <c r="U21" s="263"/>
      <c r="V21" s="263"/>
      <c r="W21" s="263"/>
      <c r="X21" s="263"/>
      <c r="Y21" s="263"/>
      <c r="Z21" s="263"/>
      <c r="AA21" s="263"/>
      <c r="AB21" s="263"/>
      <c r="AC21" s="263"/>
      <c r="AD21" s="263"/>
      <c r="AE21" s="263"/>
      <c r="AF21" s="263"/>
      <c r="AG21" s="263"/>
      <c r="AH21" s="263"/>
      <c r="AI21" s="263"/>
      <c r="AJ21" s="263"/>
      <c r="AK21" s="1122" t="s">
        <v>540</v>
      </c>
      <c r="AL21" s="1123"/>
      <c r="AM21" s="1123"/>
      <c r="AN21" s="1124"/>
      <c r="AO21" s="293">
        <v>15.52</v>
      </c>
      <c r="AP21" s="294">
        <v>10.69</v>
      </c>
      <c r="AQ21" s="295">
        <v>4.83</v>
      </c>
      <c r="AR21" s="263"/>
      <c r="AS21" s="296"/>
      <c r="AT21" s="292"/>
    </row>
    <row r="22" spans="1:46" s="297" customFormat="1" ht="13" x14ac:dyDescent="0.2">
      <c r="A22" s="292"/>
      <c r="B22" s="263"/>
      <c r="C22" s="263"/>
      <c r="D22" s="263"/>
      <c r="E22" s="263"/>
      <c r="F22" s="263"/>
      <c r="G22" s="263"/>
      <c r="H22" s="263"/>
      <c r="I22" s="263"/>
      <c r="J22" s="263"/>
      <c r="K22" s="263"/>
      <c r="L22" s="263"/>
      <c r="M22" s="263"/>
      <c r="N22" s="263"/>
      <c r="O22" s="263"/>
      <c r="P22" s="263"/>
      <c r="Q22" s="263"/>
      <c r="R22" s="263"/>
      <c r="S22" s="263"/>
      <c r="T22" s="263"/>
      <c r="U22" s="263"/>
      <c r="V22" s="263"/>
      <c r="W22" s="263"/>
      <c r="X22" s="263"/>
      <c r="Y22" s="263"/>
      <c r="Z22" s="263"/>
      <c r="AA22" s="263"/>
      <c r="AB22" s="263"/>
      <c r="AC22" s="263"/>
      <c r="AD22" s="263"/>
      <c r="AE22" s="263"/>
      <c r="AF22" s="263"/>
      <c r="AG22" s="263"/>
      <c r="AH22" s="263"/>
      <c r="AI22" s="263"/>
      <c r="AJ22" s="263"/>
      <c r="AK22" s="1122" t="s">
        <v>541</v>
      </c>
      <c r="AL22" s="1123"/>
      <c r="AM22" s="1123"/>
      <c r="AN22" s="1124"/>
      <c r="AO22" s="298">
        <v>94.5</v>
      </c>
      <c r="AP22" s="299">
        <v>97.4</v>
      </c>
      <c r="AQ22" s="300">
        <v>-2.9</v>
      </c>
      <c r="AR22" s="284"/>
      <c r="AS22" s="296"/>
      <c r="AT22" s="292"/>
    </row>
    <row r="23" spans="1:46" s="297" customFormat="1" ht="13" x14ac:dyDescent="0.2">
      <c r="A23" s="292"/>
      <c r="B23" s="263"/>
      <c r="C23" s="263"/>
      <c r="D23" s="263"/>
      <c r="E23" s="263"/>
      <c r="F23" s="263"/>
      <c r="G23" s="263"/>
      <c r="H23" s="263"/>
      <c r="I23" s="263"/>
      <c r="J23" s="263"/>
      <c r="K23" s="263"/>
      <c r="L23" s="263"/>
      <c r="M23" s="263"/>
      <c r="N23" s="263"/>
      <c r="O23" s="263"/>
      <c r="P23" s="263"/>
      <c r="Q23" s="263"/>
      <c r="R23" s="263"/>
      <c r="S23" s="263"/>
      <c r="T23" s="263"/>
      <c r="U23" s="263"/>
      <c r="V23" s="263"/>
      <c r="W23" s="263"/>
      <c r="X23" s="263"/>
      <c r="Y23" s="263"/>
      <c r="Z23" s="263"/>
      <c r="AA23" s="263"/>
      <c r="AB23" s="263"/>
      <c r="AC23" s="263"/>
      <c r="AD23" s="263"/>
      <c r="AE23" s="263"/>
      <c r="AF23" s="263"/>
      <c r="AG23" s="263"/>
      <c r="AH23" s="263"/>
      <c r="AI23" s="263"/>
      <c r="AJ23" s="263"/>
      <c r="AK23" s="263"/>
      <c r="AL23" s="263"/>
      <c r="AM23" s="263"/>
      <c r="AN23" s="263"/>
      <c r="AO23" s="263"/>
      <c r="AP23" s="284"/>
      <c r="AQ23" s="284"/>
      <c r="AR23" s="284"/>
      <c r="AS23" s="296"/>
      <c r="AT23" s="292"/>
    </row>
    <row r="24" spans="1:46" s="297" customFormat="1" ht="13" x14ac:dyDescent="0.2">
      <c r="A24" s="292"/>
      <c r="B24" s="263"/>
      <c r="C24" s="263"/>
      <c r="D24" s="263"/>
      <c r="E24" s="263"/>
      <c r="F24" s="263"/>
      <c r="G24" s="263"/>
      <c r="H24" s="263"/>
      <c r="I24" s="263"/>
      <c r="J24" s="263"/>
      <c r="K24" s="263"/>
      <c r="L24" s="263"/>
      <c r="M24" s="263"/>
      <c r="N24" s="263"/>
      <c r="O24" s="263"/>
      <c r="P24" s="263"/>
      <c r="Q24" s="263"/>
      <c r="R24" s="263"/>
      <c r="S24" s="263"/>
      <c r="T24" s="263"/>
      <c r="U24" s="263"/>
      <c r="V24" s="263"/>
      <c r="W24" s="263"/>
      <c r="X24" s="263"/>
      <c r="Y24" s="263"/>
      <c r="Z24" s="263"/>
      <c r="AA24" s="263"/>
      <c r="AB24" s="263"/>
      <c r="AC24" s="263"/>
      <c r="AD24" s="263"/>
      <c r="AE24" s="263"/>
      <c r="AF24" s="263"/>
      <c r="AG24" s="263"/>
      <c r="AH24" s="263"/>
      <c r="AI24" s="263"/>
      <c r="AJ24" s="263"/>
      <c r="AK24" s="263"/>
      <c r="AL24" s="263"/>
      <c r="AM24" s="263"/>
      <c r="AN24" s="263"/>
      <c r="AO24" s="263"/>
      <c r="AP24" s="284"/>
      <c r="AQ24" s="284"/>
      <c r="AR24" s="284"/>
      <c r="AS24" s="296"/>
      <c r="AT24" s="292"/>
    </row>
    <row r="25" spans="1:46" s="297" customFormat="1" ht="13" x14ac:dyDescent="0.2">
      <c r="A25" s="301"/>
      <c r="B25" s="302"/>
      <c r="C25" s="302"/>
      <c r="D25" s="302"/>
      <c r="E25" s="302"/>
      <c r="F25" s="302"/>
      <c r="G25" s="302"/>
      <c r="H25" s="302"/>
      <c r="I25" s="302"/>
      <c r="J25" s="302"/>
      <c r="K25" s="302"/>
      <c r="L25" s="302"/>
      <c r="M25" s="302"/>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302"/>
      <c r="AL25" s="302"/>
      <c r="AM25" s="302"/>
      <c r="AN25" s="302"/>
      <c r="AO25" s="302"/>
      <c r="AP25" s="303"/>
      <c r="AQ25" s="303"/>
      <c r="AR25" s="303"/>
      <c r="AS25" s="304"/>
      <c r="AT25" s="292"/>
    </row>
    <row r="26" spans="1:46" s="297" customFormat="1" ht="13" x14ac:dyDescent="0.2">
      <c r="A26" s="1113" t="s">
        <v>542</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63"/>
    </row>
    <row r="27" spans="1:46" ht="13" x14ac:dyDescent="0.2">
      <c r="A27" s="305"/>
      <c r="AO27" s="258"/>
      <c r="AP27" s="258"/>
      <c r="AQ27" s="258"/>
      <c r="AR27" s="258"/>
      <c r="AS27" s="258"/>
      <c r="AT27" s="258"/>
    </row>
    <row r="28" spans="1:46" ht="16.5" x14ac:dyDescent="0.2">
      <c r="A28" s="259" t="s">
        <v>543</v>
      </c>
      <c r="B28" s="260"/>
      <c r="C28" s="260"/>
      <c r="D28" s="260"/>
      <c r="E28" s="260"/>
      <c r="F28" s="260"/>
      <c r="G28" s="260"/>
      <c r="H28" s="260"/>
      <c r="I28" s="260"/>
      <c r="J28" s="260"/>
      <c r="K28" s="260"/>
      <c r="L28" s="260"/>
      <c r="M28" s="260"/>
      <c r="N28" s="260"/>
      <c r="O28" s="260"/>
      <c r="P28" s="260"/>
      <c r="Q28" s="260"/>
      <c r="R28" s="260"/>
      <c r="S28" s="260"/>
      <c r="T28" s="260"/>
      <c r="U28" s="26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306"/>
    </row>
    <row r="29" spans="1:46" ht="13" x14ac:dyDescent="0.2">
      <c r="A29" s="262"/>
      <c r="B29" s="258"/>
      <c r="C29" s="258"/>
      <c r="D29" s="258"/>
      <c r="E29" s="258"/>
      <c r="F29" s="258"/>
      <c r="G29" s="258"/>
      <c r="H29" s="258"/>
      <c r="I29" s="258"/>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c r="AG29" s="258"/>
      <c r="AH29" s="258"/>
      <c r="AI29" s="258"/>
      <c r="AJ29" s="258"/>
      <c r="AK29" s="263" t="s">
        <v>544</v>
      </c>
      <c r="AL29" s="263"/>
      <c r="AM29" s="263"/>
      <c r="AN29" s="263"/>
      <c r="AO29" s="258"/>
      <c r="AP29" s="258"/>
      <c r="AQ29" s="258"/>
      <c r="AR29" s="258"/>
      <c r="AS29" s="307"/>
    </row>
    <row r="30" spans="1:46" ht="13.5" customHeight="1" x14ac:dyDescent="0.2">
      <c r="A30" s="262"/>
      <c r="B30" s="258"/>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c r="AG30" s="258"/>
      <c r="AH30" s="258"/>
      <c r="AI30" s="258"/>
      <c r="AJ30" s="258"/>
      <c r="AK30" s="265"/>
      <c r="AL30" s="266"/>
      <c r="AM30" s="266"/>
      <c r="AN30" s="267"/>
      <c r="AO30" s="1114" t="s">
        <v>523</v>
      </c>
      <c r="AP30" s="268"/>
      <c r="AQ30" s="269" t="s">
        <v>524</v>
      </c>
      <c r="AR30" s="270"/>
    </row>
    <row r="31" spans="1:46" ht="13" x14ac:dyDescent="0.2">
      <c r="A31" s="262"/>
      <c r="B31" s="258"/>
      <c r="C31" s="258"/>
      <c r="D31" s="258"/>
      <c r="E31" s="258"/>
      <c r="F31" s="258"/>
      <c r="G31" s="258"/>
      <c r="H31" s="258"/>
      <c r="I31" s="258"/>
      <c r="J31" s="258"/>
      <c r="K31" s="258"/>
      <c r="L31" s="258"/>
      <c r="M31" s="258"/>
      <c r="N31" s="258"/>
      <c r="O31" s="258"/>
      <c r="P31" s="258"/>
      <c r="Q31" s="258"/>
      <c r="R31" s="258"/>
      <c r="S31" s="258"/>
      <c r="T31" s="258"/>
      <c r="U31" s="258"/>
      <c r="V31" s="258"/>
      <c r="W31" s="258"/>
      <c r="X31" s="258"/>
      <c r="Y31" s="258"/>
      <c r="Z31" s="258"/>
      <c r="AA31" s="258"/>
      <c r="AB31" s="258"/>
      <c r="AC31" s="258"/>
      <c r="AD31" s="258"/>
      <c r="AE31" s="258"/>
      <c r="AF31" s="258"/>
      <c r="AG31" s="258"/>
      <c r="AH31" s="258"/>
      <c r="AI31" s="258"/>
      <c r="AJ31" s="258"/>
      <c r="AK31" s="271"/>
      <c r="AL31" s="272"/>
      <c r="AM31" s="272"/>
      <c r="AN31" s="273"/>
      <c r="AO31" s="1115"/>
      <c r="AP31" s="274" t="s">
        <v>525</v>
      </c>
      <c r="AQ31" s="275" t="s">
        <v>526</v>
      </c>
      <c r="AR31" s="276" t="s">
        <v>527</v>
      </c>
    </row>
    <row r="32" spans="1:46" ht="27" customHeight="1" x14ac:dyDescent="0.2">
      <c r="A32" s="262"/>
      <c r="B32" s="258"/>
      <c r="C32" s="258"/>
      <c r="D32" s="258"/>
      <c r="E32" s="258"/>
      <c r="F32" s="258"/>
      <c r="G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c r="AG32" s="258"/>
      <c r="AH32" s="258"/>
      <c r="AI32" s="258"/>
      <c r="AJ32" s="258"/>
      <c r="AK32" s="1130" t="s">
        <v>545</v>
      </c>
      <c r="AL32" s="1131"/>
      <c r="AM32" s="1131"/>
      <c r="AN32" s="1132"/>
      <c r="AO32" s="308">
        <v>1248645</v>
      </c>
      <c r="AP32" s="308">
        <v>76911</v>
      </c>
      <c r="AQ32" s="309">
        <v>74824</v>
      </c>
      <c r="AR32" s="310">
        <v>2.8</v>
      </c>
    </row>
    <row r="33" spans="1:46" ht="13.5" customHeight="1" x14ac:dyDescent="0.2">
      <c r="A33" s="262"/>
      <c r="B33" s="258"/>
      <c r="C33" s="258"/>
      <c r="D33" s="258"/>
      <c r="E33" s="258"/>
      <c r="F33" s="258"/>
      <c r="G33" s="258"/>
      <c r="H33" s="258"/>
      <c r="I33" s="258"/>
      <c r="J33" s="258"/>
      <c r="K33" s="258"/>
      <c r="L33" s="258"/>
      <c r="M33" s="258"/>
      <c r="N33" s="258"/>
      <c r="O33" s="258"/>
      <c r="P33" s="258"/>
      <c r="Q33" s="258"/>
      <c r="R33" s="258"/>
      <c r="S33" s="258"/>
      <c r="T33" s="258"/>
      <c r="U33" s="258"/>
      <c r="V33" s="258"/>
      <c r="W33" s="258"/>
      <c r="X33" s="258"/>
      <c r="Y33" s="258"/>
      <c r="Z33" s="258"/>
      <c r="AA33" s="258"/>
      <c r="AB33" s="258"/>
      <c r="AC33" s="258"/>
      <c r="AD33" s="258"/>
      <c r="AE33" s="258"/>
      <c r="AF33" s="258"/>
      <c r="AG33" s="258"/>
      <c r="AH33" s="258"/>
      <c r="AI33" s="258"/>
      <c r="AJ33" s="258"/>
      <c r="AK33" s="1130" t="s">
        <v>546</v>
      </c>
      <c r="AL33" s="1131"/>
      <c r="AM33" s="1131"/>
      <c r="AN33" s="1132"/>
      <c r="AO33" s="308" t="s">
        <v>531</v>
      </c>
      <c r="AP33" s="308" t="s">
        <v>531</v>
      </c>
      <c r="AQ33" s="309" t="s">
        <v>531</v>
      </c>
      <c r="AR33" s="310" t="s">
        <v>531</v>
      </c>
    </row>
    <row r="34" spans="1:46" ht="27" customHeight="1" x14ac:dyDescent="0.2">
      <c r="A34" s="262"/>
      <c r="B34" s="258"/>
      <c r="C34" s="258"/>
      <c r="D34" s="258"/>
      <c r="E34" s="258"/>
      <c r="F34" s="258"/>
      <c r="G34" s="258"/>
      <c r="H34" s="258"/>
      <c r="I34" s="258"/>
      <c r="J34" s="258"/>
      <c r="K34" s="258"/>
      <c r="L34" s="258"/>
      <c r="M34" s="258"/>
      <c r="N34" s="258"/>
      <c r="O34" s="258"/>
      <c r="P34" s="258"/>
      <c r="Q34" s="258"/>
      <c r="R34" s="258"/>
      <c r="S34" s="258"/>
      <c r="T34" s="258"/>
      <c r="U34" s="258"/>
      <c r="V34" s="258"/>
      <c r="W34" s="258"/>
      <c r="X34" s="258"/>
      <c r="Y34" s="258"/>
      <c r="Z34" s="258"/>
      <c r="AA34" s="258"/>
      <c r="AB34" s="258"/>
      <c r="AC34" s="258"/>
      <c r="AD34" s="258"/>
      <c r="AE34" s="258"/>
      <c r="AF34" s="258"/>
      <c r="AG34" s="258"/>
      <c r="AH34" s="258"/>
      <c r="AI34" s="258"/>
      <c r="AJ34" s="258"/>
      <c r="AK34" s="1130" t="s">
        <v>547</v>
      </c>
      <c r="AL34" s="1131"/>
      <c r="AM34" s="1131"/>
      <c r="AN34" s="1132"/>
      <c r="AO34" s="308" t="s">
        <v>531</v>
      </c>
      <c r="AP34" s="308" t="s">
        <v>531</v>
      </c>
      <c r="AQ34" s="309">
        <v>1</v>
      </c>
      <c r="AR34" s="310" t="s">
        <v>531</v>
      </c>
    </row>
    <row r="35" spans="1:46" ht="27" customHeight="1" x14ac:dyDescent="0.2">
      <c r="A35" s="262"/>
      <c r="B35" s="258"/>
      <c r="C35" s="258"/>
      <c r="D35" s="258"/>
      <c r="E35" s="258"/>
      <c r="F35" s="258"/>
      <c r="G35" s="258"/>
      <c r="H35" s="258"/>
      <c r="I35" s="258"/>
      <c r="J35" s="258"/>
      <c r="K35" s="258"/>
      <c r="L35" s="258"/>
      <c r="M35" s="258"/>
      <c r="N35" s="258"/>
      <c r="O35" s="258"/>
      <c r="P35" s="258"/>
      <c r="Q35" s="258"/>
      <c r="R35" s="258"/>
      <c r="S35" s="258"/>
      <c r="T35" s="258"/>
      <c r="U35" s="258"/>
      <c r="V35" s="258"/>
      <c r="W35" s="258"/>
      <c r="X35" s="258"/>
      <c r="Y35" s="258"/>
      <c r="Z35" s="258"/>
      <c r="AA35" s="258"/>
      <c r="AB35" s="258"/>
      <c r="AC35" s="258"/>
      <c r="AD35" s="258"/>
      <c r="AE35" s="258"/>
      <c r="AF35" s="258"/>
      <c r="AG35" s="258"/>
      <c r="AH35" s="258"/>
      <c r="AI35" s="258"/>
      <c r="AJ35" s="258"/>
      <c r="AK35" s="1130" t="s">
        <v>548</v>
      </c>
      <c r="AL35" s="1131"/>
      <c r="AM35" s="1131"/>
      <c r="AN35" s="1132"/>
      <c r="AO35" s="308">
        <v>318731</v>
      </c>
      <c r="AP35" s="308">
        <v>19632</v>
      </c>
      <c r="AQ35" s="309">
        <v>17427</v>
      </c>
      <c r="AR35" s="310">
        <v>12.7</v>
      </c>
    </row>
    <row r="36" spans="1:46" ht="27" customHeight="1" x14ac:dyDescent="0.2">
      <c r="A36" s="262"/>
      <c r="B36" s="258"/>
      <c r="C36" s="258"/>
      <c r="D36" s="258"/>
      <c r="E36" s="258"/>
      <c r="F36" s="258"/>
      <c r="G36" s="258"/>
      <c r="H36" s="258"/>
      <c r="I36" s="258"/>
      <c r="J36" s="258"/>
      <c r="K36" s="258"/>
      <c r="L36" s="258"/>
      <c r="M36" s="258"/>
      <c r="N36" s="258"/>
      <c r="O36" s="258"/>
      <c r="P36" s="258"/>
      <c r="Q36" s="258"/>
      <c r="R36" s="258"/>
      <c r="S36" s="258"/>
      <c r="T36" s="258"/>
      <c r="U36" s="258"/>
      <c r="V36" s="258"/>
      <c r="W36" s="258"/>
      <c r="X36" s="258"/>
      <c r="Y36" s="258"/>
      <c r="Z36" s="258"/>
      <c r="AA36" s="258"/>
      <c r="AB36" s="258"/>
      <c r="AC36" s="258"/>
      <c r="AD36" s="258"/>
      <c r="AE36" s="258"/>
      <c r="AF36" s="258"/>
      <c r="AG36" s="258"/>
      <c r="AH36" s="258"/>
      <c r="AI36" s="258"/>
      <c r="AJ36" s="258"/>
      <c r="AK36" s="1130" t="s">
        <v>549</v>
      </c>
      <c r="AL36" s="1131"/>
      <c r="AM36" s="1131"/>
      <c r="AN36" s="1132"/>
      <c r="AO36" s="308" t="s">
        <v>531</v>
      </c>
      <c r="AP36" s="308" t="s">
        <v>531</v>
      </c>
      <c r="AQ36" s="309">
        <v>2447</v>
      </c>
      <c r="AR36" s="310" t="s">
        <v>531</v>
      </c>
    </row>
    <row r="37" spans="1:46" ht="13.5" customHeight="1" x14ac:dyDescent="0.2">
      <c r="A37" s="262"/>
      <c r="B37" s="258"/>
      <c r="C37" s="258"/>
      <c r="D37" s="258"/>
      <c r="E37" s="258"/>
      <c r="F37" s="258"/>
      <c r="G37" s="258"/>
      <c r="H37" s="258"/>
      <c r="I37" s="258"/>
      <c r="J37" s="258"/>
      <c r="K37" s="258"/>
      <c r="L37" s="258"/>
      <c r="M37" s="258"/>
      <c r="N37" s="258"/>
      <c r="O37" s="258"/>
      <c r="P37" s="258"/>
      <c r="Q37" s="258"/>
      <c r="R37" s="258"/>
      <c r="S37" s="258"/>
      <c r="T37" s="258"/>
      <c r="U37" s="258"/>
      <c r="V37" s="258"/>
      <c r="W37" s="258"/>
      <c r="X37" s="258"/>
      <c r="Y37" s="258"/>
      <c r="Z37" s="258"/>
      <c r="AA37" s="258"/>
      <c r="AB37" s="258"/>
      <c r="AC37" s="258"/>
      <c r="AD37" s="258"/>
      <c r="AE37" s="258"/>
      <c r="AF37" s="258"/>
      <c r="AG37" s="258"/>
      <c r="AH37" s="258"/>
      <c r="AI37" s="258"/>
      <c r="AJ37" s="258"/>
      <c r="AK37" s="1130" t="s">
        <v>550</v>
      </c>
      <c r="AL37" s="1131"/>
      <c r="AM37" s="1131"/>
      <c r="AN37" s="1132"/>
      <c r="AO37" s="308" t="s">
        <v>531</v>
      </c>
      <c r="AP37" s="308" t="s">
        <v>531</v>
      </c>
      <c r="AQ37" s="309">
        <v>591</v>
      </c>
      <c r="AR37" s="310" t="s">
        <v>531</v>
      </c>
    </row>
    <row r="38" spans="1:46" ht="27" customHeight="1" x14ac:dyDescent="0.2">
      <c r="A38" s="262"/>
      <c r="B38" s="258"/>
      <c r="C38" s="258"/>
      <c r="D38" s="258"/>
      <c r="E38" s="258"/>
      <c r="F38" s="258"/>
      <c r="G38" s="258"/>
      <c r="H38" s="258"/>
      <c r="I38" s="258"/>
      <c r="J38" s="258"/>
      <c r="K38" s="258"/>
      <c r="L38" s="258"/>
      <c r="M38" s="258"/>
      <c r="N38" s="258"/>
      <c r="O38" s="258"/>
      <c r="P38" s="258"/>
      <c r="Q38" s="258"/>
      <c r="R38" s="258"/>
      <c r="S38" s="258"/>
      <c r="T38" s="258"/>
      <c r="U38" s="258"/>
      <c r="V38" s="258"/>
      <c r="W38" s="258"/>
      <c r="X38" s="258"/>
      <c r="Y38" s="258"/>
      <c r="Z38" s="258"/>
      <c r="AA38" s="258"/>
      <c r="AB38" s="258"/>
      <c r="AC38" s="258"/>
      <c r="AD38" s="258"/>
      <c r="AE38" s="258"/>
      <c r="AF38" s="258"/>
      <c r="AG38" s="258"/>
      <c r="AH38" s="258"/>
      <c r="AI38" s="258"/>
      <c r="AJ38" s="258"/>
      <c r="AK38" s="1133" t="s">
        <v>551</v>
      </c>
      <c r="AL38" s="1134"/>
      <c r="AM38" s="1134"/>
      <c r="AN38" s="1135"/>
      <c r="AO38" s="311" t="s">
        <v>531</v>
      </c>
      <c r="AP38" s="311" t="s">
        <v>531</v>
      </c>
      <c r="AQ38" s="312">
        <v>2</v>
      </c>
      <c r="AR38" s="300" t="s">
        <v>531</v>
      </c>
      <c r="AS38" s="307"/>
    </row>
    <row r="39" spans="1:46" ht="13" x14ac:dyDescent="0.2">
      <c r="A39" s="262"/>
      <c r="B39" s="258"/>
      <c r="C39" s="258"/>
      <c r="D39" s="258"/>
      <c r="E39" s="258"/>
      <c r="F39" s="258"/>
      <c r="G39" s="258"/>
      <c r="H39" s="258"/>
      <c r="I39" s="258"/>
      <c r="J39" s="258"/>
      <c r="K39" s="258"/>
      <c r="L39" s="258"/>
      <c r="M39" s="258"/>
      <c r="N39" s="258"/>
      <c r="O39" s="258"/>
      <c r="P39" s="258"/>
      <c r="Q39" s="258"/>
      <c r="R39" s="258"/>
      <c r="S39" s="258"/>
      <c r="T39" s="258"/>
      <c r="U39" s="258"/>
      <c r="V39" s="258"/>
      <c r="W39" s="258"/>
      <c r="X39" s="258"/>
      <c r="Y39" s="258"/>
      <c r="Z39" s="258"/>
      <c r="AA39" s="258"/>
      <c r="AB39" s="258"/>
      <c r="AC39" s="258"/>
      <c r="AD39" s="258"/>
      <c r="AE39" s="258"/>
      <c r="AF39" s="258"/>
      <c r="AG39" s="258"/>
      <c r="AH39" s="258"/>
      <c r="AI39" s="258"/>
      <c r="AJ39" s="258"/>
      <c r="AK39" s="1133" t="s">
        <v>552</v>
      </c>
      <c r="AL39" s="1134"/>
      <c r="AM39" s="1134"/>
      <c r="AN39" s="1135"/>
      <c r="AO39" s="308">
        <v>-33350</v>
      </c>
      <c r="AP39" s="308">
        <v>-2054</v>
      </c>
      <c r="AQ39" s="309">
        <v>-3618</v>
      </c>
      <c r="AR39" s="310">
        <v>-43.2</v>
      </c>
      <c r="AS39" s="307"/>
    </row>
    <row r="40" spans="1:46" ht="27" customHeight="1" x14ac:dyDescent="0.2">
      <c r="A40" s="262"/>
      <c r="B40" s="258"/>
      <c r="C40" s="258"/>
      <c r="D40" s="258"/>
      <c r="E40" s="258"/>
      <c r="F40" s="258"/>
      <c r="G40" s="258"/>
      <c r="H40" s="258"/>
      <c r="I40" s="258"/>
      <c r="J40" s="258"/>
      <c r="K40" s="258"/>
      <c r="L40" s="258"/>
      <c r="M40" s="258"/>
      <c r="N40" s="258"/>
      <c r="O40" s="258"/>
      <c r="P40" s="258"/>
      <c r="Q40" s="258"/>
      <c r="R40" s="258"/>
      <c r="S40" s="258"/>
      <c r="T40" s="258"/>
      <c r="U40" s="258"/>
      <c r="V40" s="258"/>
      <c r="W40" s="258"/>
      <c r="X40" s="258"/>
      <c r="Y40" s="258"/>
      <c r="Z40" s="258"/>
      <c r="AA40" s="258"/>
      <c r="AB40" s="258"/>
      <c r="AC40" s="258"/>
      <c r="AD40" s="258"/>
      <c r="AE40" s="258"/>
      <c r="AF40" s="258"/>
      <c r="AG40" s="258"/>
      <c r="AH40" s="258"/>
      <c r="AI40" s="258"/>
      <c r="AJ40" s="258"/>
      <c r="AK40" s="1130" t="s">
        <v>553</v>
      </c>
      <c r="AL40" s="1131"/>
      <c r="AM40" s="1131"/>
      <c r="AN40" s="1132"/>
      <c r="AO40" s="308">
        <v>-1245920</v>
      </c>
      <c r="AP40" s="308">
        <v>-76743</v>
      </c>
      <c r="AQ40" s="309">
        <v>-63812</v>
      </c>
      <c r="AR40" s="310">
        <v>20.3</v>
      </c>
      <c r="AS40" s="307"/>
    </row>
    <row r="41" spans="1:46" ht="13" x14ac:dyDescent="0.2">
      <c r="A41" s="262"/>
      <c r="B41" s="258"/>
      <c r="C41" s="258"/>
      <c r="D41" s="258"/>
      <c r="E41" s="258"/>
      <c r="F41" s="258"/>
      <c r="G41" s="258"/>
      <c r="H41" s="258"/>
      <c r="I41" s="258"/>
      <c r="J41" s="258"/>
      <c r="K41" s="258"/>
      <c r="L41" s="258"/>
      <c r="M41" s="258"/>
      <c r="N41" s="258"/>
      <c r="O41" s="258"/>
      <c r="P41" s="258"/>
      <c r="Q41" s="258"/>
      <c r="R41" s="258"/>
      <c r="S41" s="258"/>
      <c r="T41" s="258"/>
      <c r="U41" s="258"/>
      <c r="V41" s="258"/>
      <c r="W41" s="258"/>
      <c r="X41" s="258"/>
      <c r="Y41" s="258"/>
      <c r="Z41" s="258"/>
      <c r="AA41" s="258"/>
      <c r="AB41" s="258"/>
      <c r="AC41" s="258"/>
      <c r="AD41" s="258"/>
      <c r="AE41" s="258"/>
      <c r="AF41" s="258"/>
      <c r="AG41" s="258"/>
      <c r="AH41" s="258"/>
      <c r="AI41" s="258"/>
      <c r="AJ41" s="258"/>
      <c r="AK41" s="1136" t="s">
        <v>302</v>
      </c>
      <c r="AL41" s="1137"/>
      <c r="AM41" s="1137"/>
      <c r="AN41" s="1138"/>
      <c r="AO41" s="308">
        <v>288106</v>
      </c>
      <c r="AP41" s="308">
        <v>17746</v>
      </c>
      <c r="AQ41" s="309">
        <v>27863</v>
      </c>
      <c r="AR41" s="310">
        <v>-36.299999999999997</v>
      </c>
      <c r="AS41" s="307"/>
    </row>
    <row r="42" spans="1:46" ht="13" x14ac:dyDescent="0.2">
      <c r="A42" s="262"/>
      <c r="B42" s="258"/>
      <c r="C42" s="258"/>
      <c r="D42" s="258"/>
      <c r="E42" s="258"/>
      <c r="F42" s="258"/>
      <c r="G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c r="AG42" s="258"/>
      <c r="AH42" s="258"/>
      <c r="AI42" s="258"/>
      <c r="AJ42" s="258"/>
      <c r="AK42" s="313" t="s">
        <v>554</v>
      </c>
      <c r="AL42" s="258"/>
      <c r="AM42" s="258"/>
      <c r="AN42" s="258"/>
      <c r="AO42" s="258"/>
      <c r="AP42" s="258"/>
      <c r="AQ42" s="284"/>
      <c r="AR42" s="284"/>
      <c r="AS42" s="307"/>
    </row>
    <row r="43" spans="1:46" ht="13" x14ac:dyDescent="0.2">
      <c r="A43" s="262"/>
      <c r="B43" s="258"/>
      <c r="C43" s="258"/>
      <c r="D43" s="258"/>
      <c r="E43" s="258"/>
      <c r="F43" s="258"/>
      <c r="G43" s="258"/>
      <c r="H43" s="258"/>
      <c r="I43" s="258"/>
      <c r="J43" s="258"/>
      <c r="K43" s="258"/>
      <c r="L43" s="258"/>
      <c r="M43" s="258"/>
      <c r="N43" s="258"/>
      <c r="O43" s="258"/>
      <c r="P43" s="258"/>
      <c r="Q43" s="258"/>
      <c r="R43" s="258"/>
      <c r="S43" s="258"/>
      <c r="T43" s="258"/>
      <c r="U43" s="258"/>
      <c r="V43" s="258"/>
      <c r="W43" s="258"/>
      <c r="X43" s="258"/>
      <c r="Y43" s="258"/>
      <c r="Z43" s="258"/>
      <c r="AA43" s="258"/>
      <c r="AB43" s="258"/>
      <c r="AC43" s="258"/>
      <c r="AD43" s="258"/>
      <c r="AE43" s="258"/>
      <c r="AF43" s="258"/>
      <c r="AG43" s="258"/>
      <c r="AH43" s="258"/>
      <c r="AI43" s="258"/>
      <c r="AJ43" s="258"/>
      <c r="AK43" s="258"/>
      <c r="AL43" s="258"/>
      <c r="AM43" s="258"/>
      <c r="AN43" s="258"/>
      <c r="AO43" s="258"/>
      <c r="AP43" s="314"/>
      <c r="AQ43" s="284"/>
      <c r="AR43" s="258"/>
      <c r="AS43" s="307"/>
    </row>
    <row r="44" spans="1:46" ht="13" x14ac:dyDescent="0.2">
      <c r="A44" s="262"/>
      <c r="B44" s="258"/>
      <c r="C44" s="258"/>
      <c r="D44" s="258"/>
      <c r="E44" s="258"/>
      <c r="F44" s="258"/>
      <c r="G44" s="258"/>
      <c r="H44" s="258"/>
      <c r="I44" s="258"/>
      <c r="J44" s="258"/>
      <c r="K44" s="258"/>
      <c r="L44" s="258"/>
      <c r="M44" s="258"/>
      <c r="N44" s="258"/>
      <c r="O44" s="258"/>
      <c r="P44" s="258"/>
      <c r="Q44" s="258"/>
      <c r="R44" s="258"/>
      <c r="S44" s="258"/>
      <c r="T44" s="258"/>
      <c r="U44" s="258"/>
      <c r="V44" s="258"/>
      <c r="W44" s="258"/>
      <c r="X44" s="258"/>
      <c r="Y44" s="258"/>
      <c r="Z44" s="258"/>
      <c r="AA44" s="258"/>
      <c r="AB44" s="258"/>
      <c r="AC44" s="258"/>
      <c r="AD44" s="258"/>
      <c r="AE44" s="258"/>
      <c r="AF44" s="258"/>
      <c r="AG44" s="258"/>
      <c r="AH44" s="258"/>
      <c r="AI44" s="258"/>
      <c r="AJ44" s="258"/>
      <c r="AK44" s="258"/>
      <c r="AL44" s="258"/>
      <c r="AM44" s="258"/>
      <c r="AN44" s="258"/>
      <c r="AO44" s="258"/>
      <c r="AP44" s="258"/>
      <c r="AQ44" s="284"/>
      <c r="AR44" s="258"/>
    </row>
    <row r="45" spans="1:46" ht="13" x14ac:dyDescent="0.2">
      <c r="A45" s="260"/>
      <c r="B45" s="260"/>
      <c r="C45" s="260"/>
      <c r="D45" s="260"/>
      <c r="E45" s="260"/>
      <c r="F45" s="260"/>
      <c r="G45" s="260"/>
      <c r="H45" s="260"/>
      <c r="I45" s="260"/>
      <c r="J45" s="260"/>
      <c r="K45" s="260"/>
      <c r="L45" s="260"/>
      <c r="M45" s="260"/>
      <c r="N45" s="260"/>
      <c r="O45" s="260"/>
      <c r="P45" s="260"/>
      <c r="Q45" s="260"/>
      <c r="R45" s="260"/>
      <c r="S45" s="260"/>
      <c r="T45" s="260"/>
      <c r="U45" s="260"/>
      <c r="V45" s="260"/>
      <c r="W45" s="260"/>
      <c r="X45" s="260"/>
      <c r="Y45" s="260"/>
      <c r="Z45" s="260"/>
      <c r="AA45" s="260"/>
      <c r="AB45" s="260"/>
      <c r="AC45" s="260"/>
      <c r="AD45" s="260"/>
      <c r="AE45" s="260"/>
      <c r="AF45" s="260"/>
      <c r="AG45" s="260"/>
      <c r="AH45" s="260"/>
      <c r="AI45" s="260"/>
      <c r="AJ45" s="260"/>
      <c r="AK45" s="260"/>
      <c r="AL45" s="260"/>
      <c r="AM45" s="260"/>
      <c r="AN45" s="260"/>
      <c r="AO45" s="260"/>
      <c r="AP45" s="260"/>
      <c r="AQ45" s="315"/>
      <c r="AR45" s="260"/>
      <c r="AS45" s="260"/>
      <c r="AT45" s="258"/>
    </row>
    <row r="46" spans="1:46" ht="13" x14ac:dyDescent="0.2">
      <c r="A46" s="316"/>
      <c r="B46" s="316"/>
      <c r="C46" s="316"/>
      <c r="D46" s="316"/>
      <c r="E46" s="316"/>
      <c r="F46" s="316"/>
      <c r="G46" s="316"/>
      <c r="H46" s="316"/>
      <c r="I46" s="316"/>
      <c r="J46" s="316"/>
      <c r="K46" s="316"/>
      <c r="L46" s="316"/>
      <c r="M46" s="316"/>
      <c r="N46" s="316"/>
      <c r="O46" s="316"/>
      <c r="P46" s="316"/>
      <c r="Q46" s="316"/>
      <c r="R46" s="316"/>
      <c r="S46" s="316"/>
      <c r="T46" s="316"/>
      <c r="U46" s="316"/>
      <c r="V46" s="316"/>
      <c r="W46" s="316"/>
      <c r="X46" s="316"/>
      <c r="Y46" s="316"/>
      <c r="Z46" s="316"/>
      <c r="AA46" s="316"/>
      <c r="AB46" s="316"/>
      <c r="AC46" s="316"/>
      <c r="AD46" s="316"/>
      <c r="AE46" s="316"/>
      <c r="AF46" s="316"/>
      <c r="AG46" s="316"/>
      <c r="AH46" s="316"/>
      <c r="AI46" s="316"/>
      <c r="AJ46" s="316"/>
      <c r="AK46" s="316"/>
      <c r="AL46" s="316"/>
      <c r="AM46" s="316"/>
      <c r="AN46" s="316"/>
      <c r="AO46" s="316"/>
      <c r="AP46" s="316"/>
      <c r="AQ46" s="316"/>
      <c r="AR46" s="316"/>
      <c r="AS46" s="316"/>
      <c r="AT46" s="258"/>
    </row>
    <row r="47" spans="1:46" ht="17.25" customHeight="1" x14ac:dyDescent="0.2">
      <c r="A47" s="317" t="s">
        <v>555</v>
      </c>
      <c r="B47" s="258"/>
      <c r="C47" s="258"/>
      <c r="D47" s="258"/>
      <c r="E47" s="258"/>
      <c r="F47" s="258"/>
      <c r="G47" s="258"/>
      <c r="H47" s="258"/>
      <c r="I47" s="258"/>
      <c r="J47" s="258"/>
      <c r="K47" s="258"/>
      <c r="L47" s="258"/>
      <c r="M47" s="258"/>
      <c r="N47" s="258"/>
      <c r="O47" s="258"/>
      <c r="P47" s="258"/>
      <c r="Q47" s="258"/>
      <c r="R47" s="258"/>
      <c r="S47" s="258"/>
      <c r="T47" s="258"/>
      <c r="U47" s="258"/>
      <c r="V47" s="258"/>
      <c r="W47" s="258"/>
      <c r="X47" s="258"/>
      <c r="Y47" s="258"/>
      <c r="Z47" s="258"/>
      <c r="AA47" s="258"/>
      <c r="AB47" s="258"/>
      <c r="AC47" s="258"/>
      <c r="AD47" s="258"/>
      <c r="AE47" s="258"/>
      <c r="AF47" s="258"/>
      <c r="AG47" s="258"/>
      <c r="AH47" s="258"/>
      <c r="AI47" s="258"/>
      <c r="AJ47" s="258"/>
      <c r="AK47" s="258"/>
      <c r="AL47" s="258"/>
      <c r="AM47" s="258"/>
      <c r="AN47" s="258"/>
      <c r="AO47" s="258"/>
      <c r="AP47" s="258"/>
      <c r="AQ47" s="258"/>
      <c r="AR47" s="258"/>
    </row>
    <row r="48" spans="1:46" ht="13" x14ac:dyDescent="0.2">
      <c r="A48" s="262"/>
      <c r="B48" s="258"/>
      <c r="C48" s="258"/>
      <c r="D48" s="258"/>
      <c r="E48" s="258"/>
      <c r="F48" s="258"/>
      <c r="G48" s="258"/>
      <c r="H48" s="258"/>
      <c r="I48" s="258"/>
      <c r="J48" s="258"/>
      <c r="K48" s="258"/>
      <c r="L48" s="258"/>
      <c r="M48" s="258"/>
      <c r="N48" s="258"/>
      <c r="O48" s="258"/>
      <c r="P48" s="258"/>
      <c r="Q48" s="258"/>
      <c r="R48" s="258"/>
      <c r="S48" s="258"/>
      <c r="T48" s="258"/>
      <c r="U48" s="258"/>
      <c r="V48" s="258"/>
      <c r="W48" s="258"/>
      <c r="X48" s="258"/>
      <c r="Y48" s="258"/>
      <c r="Z48" s="258"/>
      <c r="AA48" s="258"/>
      <c r="AB48" s="258"/>
      <c r="AC48" s="258"/>
      <c r="AD48" s="258"/>
      <c r="AE48" s="258"/>
      <c r="AF48" s="258"/>
      <c r="AG48" s="258"/>
      <c r="AH48" s="258"/>
      <c r="AI48" s="258"/>
      <c r="AJ48" s="258"/>
      <c r="AK48" s="318" t="s">
        <v>556</v>
      </c>
      <c r="AL48" s="318"/>
      <c r="AM48" s="318"/>
      <c r="AN48" s="318"/>
      <c r="AO48" s="318"/>
      <c r="AP48" s="318"/>
      <c r="AQ48" s="319"/>
      <c r="AR48" s="318"/>
    </row>
    <row r="49" spans="1:44" ht="13.5" customHeight="1" x14ac:dyDescent="0.2">
      <c r="A49" s="262"/>
      <c r="B49" s="258"/>
      <c r="C49" s="258"/>
      <c r="D49" s="258"/>
      <c r="E49" s="258"/>
      <c r="F49" s="258"/>
      <c r="G49" s="258"/>
      <c r="H49" s="258"/>
      <c r="I49" s="258"/>
      <c r="J49" s="258"/>
      <c r="K49" s="258"/>
      <c r="L49" s="258"/>
      <c r="M49" s="258"/>
      <c r="N49" s="258"/>
      <c r="O49" s="258"/>
      <c r="P49" s="258"/>
      <c r="Q49" s="258"/>
      <c r="R49" s="258"/>
      <c r="S49" s="258"/>
      <c r="T49" s="258"/>
      <c r="U49" s="258"/>
      <c r="V49" s="258"/>
      <c r="W49" s="258"/>
      <c r="X49" s="258"/>
      <c r="Y49" s="258"/>
      <c r="Z49" s="258"/>
      <c r="AA49" s="258"/>
      <c r="AB49" s="258"/>
      <c r="AC49" s="258"/>
      <c r="AD49" s="258"/>
      <c r="AE49" s="258"/>
      <c r="AF49" s="258"/>
      <c r="AG49" s="258"/>
      <c r="AH49" s="258"/>
      <c r="AI49" s="258"/>
      <c r="AJ49" s="258"/>
      <c r="AK49" s="320"/>
      <c r="AL49" s="321"/>
      <c r="AM49" s="1125" t="s">
        <v>523</v>
      </c>
      <c r="AN49" s="1127" t="s">
        <v>557</v>
      </c>
      <c r="AO49" s="1128"/>
      <c r="AP49" s="1128"/>
      <c r="AQ49" s="1128"/>
      <c r="AR49" s="1129"/>
    </row>
    <row r="50" spans="1:44" ht="13" x14ac:dyDescent="0.2">
      <c r="A50" s="262"/>
      <c r="B50" s="258"/>
      <c r="C50" s="258"/>
      <c r="D50" s="258"/>
      <c r="E50" s="258"/>
      <c r="F50" s="258"/>
      <c r="G50" s="258"/>
      <c r="H50" s="258"/>
      <c r="I50" s="258"/>
      <c r="J50" s="258"/>
      <c r="K50" s="258"/>
      <c r="L50" s="258"/>
      <c r="M50" s="258"/>
      <c r="N50" s="258"/>
      <c r="O50" s="258"/>
      <c r="P50" s="258"/>
      <c r="Q50" s="258"/>
      <c r="R50" s="258"/>
      <c r="S50" s="258"/>
      <c r="T50" s="258"/>
      <c r="U50" s="258"/>
      <c r="V50" s="258"/>
      <c r="W50" s="258"/>
      <c r="X50" s="258"/>
      <c r="Y50" s="258"/>
      <c r="Z50" s="258"/>
      <c r="AA50" s="258"/>
      <c r="AB50" s="258"/>
      <c r="AC50" s="258"/>
      <c r="AD50" s="258"/>
      <c r="AE50" s="258"/>
      <c r="AF50" s="258"/>
      <c r="AG50" s="258"/>
      <c r="AH50" s="258"/>
      <c r="AI50" s="258"/>
      <c r="AJ50" s="258"/>
      <c r="AK50" s="322"/>
      <c r="AL50" s="323"/>
      <c r="AM50" s="1126"/>
      <c r="AN50" s="324" t="s">
        <v>558</v>
      </c>
      <c r="AO50" s="325" t="s">
        <v>559</v>
      </c>
      <c r="AP50" s="326" t="s">
        <v>560</v>
      </c>
      <c r="AQ50" s="327" t="s">
        <v>561</v>
      </c>
      <c r="AR50" s="328" t="s">
        <v>562</v>
      </c>
    </row>
    <row r="51" spans="1:44" ht="13" x14ac:dyDescent="0.2">
      <c r="A51" s="262"/>
      <c r="B51" s="258"/>
      <c r="C51" s="258"/>
      <c r="D51" s="258"/>
      <c r="E51" s="258"/>
      <c r="F51" s="258"/>
      <c r="G51" s="258"/>
      <c r="H51" s="258"/>
      <c r="I51" s="258"/>
      <c r="J51" s="258"/>
      <c r="K51" s="258"/>
      <c r="L51" s="258"/>
      <c r="M51" s="258"/>
      <c r="N51" s="258"/>
      <c r="O51" s="258"/>
      <c r="P51" s="258"/>
      <c r="Q51" s="258"/>
      <c r="R51" s="258"/>
      <c r="S51" s="258"/>
      <c r="T51" s="258"/>
      <c r="U51" s="258"/>
      <c r="V51" s="258"/>
      <c r="W51" s="258"/>
      <c r="X51" s="258"/>
      <c r="Y51" s="258"/>
      <c r="Z51" s="258"/>
      <c r="AA51" s="258"/>
      <c r="AB51" s="258"/>
      <c r="AC51" s="258"/>
      <c r="AD51" s="258"/>
      <c r="AE51" s="258"/>
      <c r="AF51" s="258"/>
      <c r="AG51" s="258"/>
      <c r="AH51" s="258"/>
      <c r="AI51" s="258"/>
      <c r="AJ51" s="258"/>
      <c r="AK51" s="320" t="s">
        <v>563</v>
      </c>
      <c r="AL51" s="321"/>
      <c r="AM51" s="329">
        <v>1955438</v>
      </c>
      <c r="AN51" s="330">
        <v>112214</v>
      </c>
      <c r="AO51" s="331">
        <v>-10.5</v>
      </c>
      <c r="AP51" s="332">
        <v>85173</v>
      </c>
      <c r="AQ51" s="333">
        <v>-4.3</v>
      </c>
      <c r="AR51" s="334">
        <v>-6.2</v>
      </c>
    </row>
    <row r="52" spans="1:44" ht="13" x14ac:dyDescent="0.2">
      <c r="A52" s="262"/>
      <c r="B52" s="258"/>
      <c r="C52" s="258"/>
      <c r="D52" s="258"/>
      <c r="E52" s="258"/>
      <c r="F52" s="258"/>
      <c r="G52" s="258"/>
      <c r="H52" s="258"/>
      <c r="I52" s="258"/>
      <c r="J52" s="258"/>
      <c r="K52" s="258"/>
      <c r="L52" s="258"/>
      <c r="M52" s="258"/>
      <c r="N52" s="258"/>
      <c r="O52" s="258"/>
      <c r="P52" s="258"/>
      <c r="Q52" s="258"/>
      <c r="R52" s="258"/>
      <c r="S52" s="258"/>
      <c r="T52" s="258"/>
      <c r="U52" s="258"/>
      <c r="V52" s="258"/>
      <c r="W52" s="258"/>
      <c r="X52" s="258"/>
      <c r="Y52" s="258"/>
      <c r="Z52" s="258"/>
      <c r="AA52" s="258"/>
      <c r="AB52" s="258"/>
      <c r="AC52" s="258"/>
      <c r="AD52" s="258"/>
      <c r="AE52" s="258"/>
      <c r="AF52" s="258"/>
      <c r="AG52" s="258"/>
      <c r="AH52" s="258"/>
      <c r="AI52" s="258"/>
      <c r="AJ52" s="258"/>
      <c r="AK52" s="335"/>
      <c r="AL52" s="336" t="s">
        <v>564</v>
      </c>
      <c r="AM52" s="337">
        <v>615705</v>
      </c>
      <c r="AN52" s="338">
        <v>35333</v>
      </c>
      <c r="AO52" s="339">
        <v>-38.5</v>
      </c>
      <c r="AP52" s="340">
        <v>43913</v>
      </c>
      <c r="AQ52" s="341">
        <v>-3.4</v>
      </c>
      <c r="AR52" s="342">
        <v>-35.1</v>
      </c>
    </row>
    <row r="53" spans="1:44" ht="13" x14ac:dyDescent="0.2">
      <c r="A53" s="262"/>
      <c r="B53" s="258"/>
      <c r="C53" s="258"/>
      <c r="D53" s="258"/>
      <c r="E53" s="258"/>
      <c r="F53" s="258"/>
      <c r="G53" s="258"/>
      <c r="H53" s="258"/>
      <c r="I53" s="258"/>
      <c r="J53" s="258"/>
      <c r="K53" s="258"/>
      <c r="L53" s="258"/>
      <c r="M53" s="258"/>
      <c r="N53" s="258"/>
      <c r="O53" s="258"/>
      <c r="P53" s="258"/>
      <c r="Q53" s="258"/>
      <c r="R53" s="258"/>
      <c r="S53" s="258"/>
      <c r="T53" s="258"/>
      <c r="U53" s="258"/>
      <c r="V53" s="258"/>
      <c r="W53" s="258"/>
      <c r="X53" s="258"/>
      <c r="Y53" s="258"/>
      <c r="Z53" s="258"/>
      <c r="AA53" s="258"/>
      <c r="AB53" s="258"/>
      <c r="AC53" s="258"/>
      <c r="AD53" s="258"/>
      <c r="AE53" s="258"/>
      <c r="AF53" s="258"/>
      <c r="AG53" s="258"/>
      <c r="AH53" s="258"/>
      <c r="AI53" s="258"/>
      <c r="AJ53" s="258"/>
      <c r="AK53" s="320" t="s">
        <v>565</v>
      </c>
      <c r="AL53" s="321"/>
      <c r="AM53" s="329">
        <v>2620497</v>
      </c>
      <c r="AN53" s="330">
        <v>152950</v>
      </c>
      <c r="AO53" s="331">
        <v>36.299999999999997</v>
      </c>
      <c r="AP53" s="332">
        <v>94081</v>
      </c>
      <c r="AQ53" s="333">
        <v>10.5</v>
      </c>
      <c r="AR53" s="334">
        <v>25.8</v>
      </c>
    </row>
    <row r="54" spans="1:44" ht="13" x14ac:dyDescent="0.2">
      <c r="A54" s="262"/>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335"/>
      <c r="AL54" s="336" t="s">
        <v>564</v>
      </c>
      <c r="AM54" s="337">
        <v>1315092</v>
      </c>
      <c r="AN54" s="338">
        <v>76758</v>
      </c>
      <c r="AO54" s="339">
        <v>117.2</v>
      </c>
      <c r="AP54" s="340">
        <v>48949</v>
      </c>
      <c r="AQ54" s="341">
        <v>11.5</v>
      </c>
      <c r="AR54" s="342">
        <v>105.7</v>
      </c>
    </row>
    <row r="55" spans="1:44" ht="13" x14ac:dyDescent="0.2">
      <c r="A55" s="262"/>
      <c r="B55" s="258"/>
      <c r="C55" s="258"/>
      <c r="D55" s="258"/>
      <c r="E55" s="258"/>
      <c r="F55" s="258"/>
      <c r="G55" s="258"/>
      <c r="H55" s="258"/>
      <c r="I55" s="258"/>
      <c r="J55" s="258"/>
      <c r="K55" s="258"/>
      <c r="L55" s="258"/>
      <c r="M55" s="258"/>
      <c r="N55" s="258"/>
      <c r="O55" s="258"/>
      <c r="P55" s="258"/>
      <c r="Q55" s="258"/>
      <c r="R55" s="258"/>
      <c r="S55" s="258"/>
      <c r="T55" s="258"/>
      <c r="U55" s="258"/>
      <c r="V55" s="258"/>
      <c r="W55" s="258"/>
      <c r="X55" s="258"/>
      <c r="Y55" s="258"/>
      <c r="Z55" s="258"/>
      <c r="AA55" s="258"/>
      <c r="AB55" s="258"/>
      <c r="AC55" s="258"/>
      <c r="AD55" s="258"/>
      <c r="AE55" s="258"/>
      <c r="AF55" s="258"/>
      <c r="AG55" s="258"/>
      <c r="AH55" s="258"/>
      <c r="AI55" s="258"/>
      <c r="AJ55" s="258"/>
      <c r="AK55" s="320" t="s">
        <v>566</v>
      </c>
      <c r="AL55" s="321"/>
      <c r="AM55" s="329">
        <v>2754694</v>
      </c>
      <c r="AN55" s="330">
        <v>163299</v>
      </c>
      <c r="AO55" s="331">
        <v>6.8</v>
      </c>
      <c r="AP55" s="332">
        <v>92632</v>
      </c>
      <c r="AQ55" s="333">
        <v>-1.5</v>
      </c>
      <c r="AR55" s="334">
        <v>8.3000000000000007</v>
      </c>
    </row>
    <row r="56" spans="1:44" ht="13" x14ac:dyDescent="0.2">
      <c r="A56" s="262"/>
      <c r="B56" s="258"/>
      <c r="C56" s="258"/>
      <c r="D56" s="258"/>
      <c r="E56" s="258"/>
      <c r="F56" s="258"/>
      <c r="G56" s="258"/>
      <c r="H56" s="258"/>
      <c r="I56" s="258"/>
      <c r="J56" s="258"/>
      <c r="K56" s="258"/>
      <c r="L56" s="258"/>
      <c r="M56" s="258"/>
      <c r="N56" s="258"/>
      <c r="O56" s="258"/>
      <c r="P56" s="258"/>
      <c r="Q56" s="258"/>
      <c r="R56" s="258"/>
      <c r="S56" s="258"/>
      <c r="T56" s="258"/>
      <c r="U56" s="258"/>
      <c r="V56" s="258"/>
      <c r="W56" s="258"/>
      <c r="X56" s="258"/>
      <c r="Y56" s="258"/>
      <c r="Z56" s="258"/>
      <c r="AA56" s="258"/>
      <c r="AB56" s="258"/>
      <c r="AC56" s="258"/>
      <c r="AD56" s="258"/>
      <c r="AE56" s="258"/>
      <c r="AF56" s="258"/>
      <c r="AG56" s="258"/>
      <c r="AH56" s="258"/>
      <c r="AI56" s="258"/>
      <c r="AJ56" s="258"/>
      <c r="AK56" s="335"/>
      <c r="AL56" s="336" t="s">
        <v>564</v>
      </c>
      <c r="AM56" s="337">
        <v>1319098</v>
      </c>
      <c r="AN56" s="338">
        <v>78197</v>
      </c>
      <c r="AO56" s="339">
        <v>1.9</v>
      </c>
      <c r="AP56" s="340">
        <v>47978</v>
      </c>
      <c r="AQ56" s="341">
        <v>-2</v>
      </c>
      <c r="AR56" s="342">
        <v>3.9</v>
      </c>
    </row>
    <row r="57" spans="1:44" ht="13" x14ac:dyDescent="0.2">
      <c r="A57" s="262"/>
      <c r="B57" s="258"/>
      <c r="C57" s="258"/>
      <c r="D57" s="258"/>
      <c r="E57" s="258"/>
      <c r="F57" s="258"/>
      <c r="G57" s="258"/>
      <c r="H57" s="258"/>
      <c r="I57" s="258"/>
      <c r="J57" s="258"/>
      <c r="K57" s="258"/>
      <c r="L57" s="258"/>
      <c r="M57" s="258"/>
      <c r="N57" s="258"/>
      <c r="O57" s="258"/>
      <c r="P57" s="258"/>
      <c r="Q57" s="258"/>
      <c r="R57" s="258"/>
      <c r="S57" s="258"/>
      <c r="T57" s="258"/>
      <c r="U57" s="258"/>
      <c r="V57" s="258"/>
      <c r="W57" s="258"/>
      <c r="X57" s="258"/>
      <c r="Y57" s="258"/>
      <c r="Z57" s="258"/>
      <c r="AA57" s="258"/>
      <c r="AB57" s="258"/>
      <c r="AC57" s="258"/>
      <c r="AD57" s="258"/>
      <c r="AE57" s="258"/>
      <c r="AF57" s="258"/>
      <c r="AG57" s="258"/>
      <c r="AH57" s="258"/>
      <c r="AI57" s="258"/>
      <c r="AJ57" s="258"/>
      <c r="AK57" s="320" t="s">
        <v>567</v>
      </c>
      <c r="AL57" s="321"/>
      <c r="AM57" s="329">
        <v>3652425</v>
      </c>
      <c r="AN57" s="330">
        <v>220132</v>
      </c>
      <c r="AO57" s="331">
        <v>34.799999999999997</v>
      </c>
      <c r="AP57" s="332">
        <v>96469</v>
      </c>
      <c r="AQ57" s="333">
        <v>4.0999999999999996</v>
      </c>
      <c r="AR57" s="334">
        <v>30.7</v>
      </c>
    </row>
    <row r="58" spans="1:44" ht="13" x14ac:dyDescent="0.2">
      <c r="A58" s="262"/>
      <c r="B58" s="258"/>
      <c r="C58" s="258"/>
      <c r="D58" s="258"/>
      <c r="E58" s="258"/>
      <c r="F58" s="258"/>
      <c r="G58" s="258"/>
      <c r="H58" s="258"/>
      <c r="I58" s="258"/>
      <c r="J58" s="258"/>
      <c r="K58" s="258"/>
      <c r="L58" s="258"/>
      <c r="M58" s="258"/>
      <c r="N58" s="258"/>
      <c r="O58" s="258"/>
      <c r="P58" s="258"/>
      <c r="Q58" s="258"/>
      <c r="R58" s="258"/>
      <c r="S58" s="258"/>
      <c r="T58" s="258"/>
      <c r="U58" s="258"/>
      <c r="V58" s="258"/>
      <c r="W58" s="258"/>
      <c r="X58" s="258"/>
      <c r="Y58" s="258"/>
      <c r="Z58" s="258"/>
      <c r="AA58" s="258"/>
      <c r="AB58" s="258"/>
      <c r="AC58" s="258"/>
      <c r="AD58" s="258"/>
      <c r="AE58" s="258"/>
      <c r="AF58" s="258"/>
      <c r="AG58" s="258"/>
      <c r="AH58" s="258"/>
      <c r="AI58" s="258"/>
      <c r="AJ58" s="258"/>
      <c r="AK58" s="335"/>
      <c r="AL58" s="336" t="s">
        <v>564</v>
      </c>
      <c r="AM58" s="337">
        <v>2126006</v>
      </c>
      <c r="AN58" s="338">
        <v>128134</v>
      </c>
      <c r="AO58" s="339">
        <v>63.9</v>
      </c>
      <c r="AP58" s="340">
        <v>49775</v>
      </c>
      <c r="AQ58" s="341">
        <v>3.7</v>
      </c>
      <c r="AR58" s="342">
        <v>60.2</v>
      </c>
    </row>
    <row r="59" spans="1:44" ht="13" x14ac:dyDescent="0.2">
      <c r="A59" s="262"/>
      <c r="B59" s="258"/>
      <c r="C59" s="258"/>
      <c r="D59" s="258"/>
      <c r="E59" s="258"/>
      <c r="F59" s="258"/>
      <c r="G59" s="258"/>
      <c r="H59" s="258"/>
      <c r="I59" s="258"/>
      <c r="J59" s="258"/>
      <c r="K59" s="258"/>
      <c r="L59" s="258"/>
      <c r="M59" s="258"/>
      <c r="N59" s="258"/>
      <c r="O59" s="258"/>
      <c r="P59" s="258"/>
      <c r="Q59" s="258"/>
      <c r="R59" s="258"/>
      <c r="S59" s="258"/>
      <c r="T59" s="258"/>
      <c r="U59" s="258"/>
      <c r="V59" s="258"/>
      <c r="W59" s="258"/>
      <c r="X59" s="258"/>
      <c r="Y59" s="258"/>
      <c r="Z59" s="258"/>
      <c r="AA59" s="258"/>
      <c r="AB59" s="258"/>
      <c r="AC59" s="258"/>
      <c r="AD59" s="258"/>
      <c r="AE59" s="258"/>
      <c r="AF59" s="258"/>
      <c r="AG59" s="258"/>
      <c r="AH59" s="258"/>
      <c r="AI59" s="258"/>
      <c r="AJ59" s="258"/>
      <c r="AK59" s="320" t="s">
        <v>568</v>
      </c>
      <c r="AL59" s="321"/>
      <c r="AM59" s="329">
        <v>5061129</v>
      </c>
      <c r="AN59" s="330">
        <v>311742</v>
      </c>
      <c r="AO59" s="331">
        <v>41.6</v>
      </c>
      <c r="AP59" s="332">
        <v>85743</v>
      </c>
      <c r="AQ59" s="333">
        <v>-11.1</v>
      </c>
      <c r="AR59" s="334">
        <v>52.7</v>
      </c>
    </row>
    <row r="60" spans="1:44" ht="13" x14ac:dyDescent="0.2">
      <c r="A60" s="262"/>
      <c r="B60" s="258"/>
      <c r="C60" s="258"/>
      <c r="D60" s="258"/>
      <c r="E60" s="258"/>
      <c r="F60" s="258"/>
      <c r="G60" s="258"/>
      <c r="H60" s="258"/>
      <c r="I60" s="258"/>
      <c r="J60" s="258"/>
      <c r="K60" s="258"/>
      <c r="L60" s="258"/>
      <c r="M60" s="258"/>
      <c r="N60" s="258"/>
      <c r="O60" s="258"/>
      <c r="P60" s="258"/>
      <c r="Q60" s="258"/>
      <c r="R60" s="258"/>
      <c r="S60" s="258"/>
      <c r="T60" s="258"/>
      <c r="U60" s="258"/>
      <c r="V60" s="258"/>
      <c r="W60" s="258"/>
      <c r="X60" s="258"/>
      <c r="Y60" s="258"/>
      <c r="Z60" s="258"/>
      <c r="AA60" s="258"/>
      <c r="AB60" s="258"/>
      <c r="AC60" s="258"/>
      <c r="AD60" s="258"/>
      <c r="AE60" s="258"/>
      <c r="AF60" s="258"/>
      <c r="AG60" s="258"/>
      <c r="AH60" s="258"/>
      <c r="AI60" s="258"/>
      <c r="AJ60" s="258"/>
      <c r="AK60" s="335"/>
      <c r="AL60" s="336" t="s">
        <v>564</v>
      </c>
      <c r="AM60" s="337">
        <v>2494669</v>
      </c>
      <c r="AN60" s="338">
        <v>153660</v>
      </c>
      <c r="AO60" s="339">
        <v>19.899999999999999</v>
      </c>
      <c r="AP60" s="340">
        <v>45231</v>
      </c>
      <c r="AQ60" s="341">
        <v>-9.1</v>
      </c>
      <c r="AR60" s="342">
        <v>29</v>
      </c>
    </row>
    <row r="61" spans="1:44" ht="13" x14ac:dyDescent="0.2">
      <c r="A61" s="262"/>
      <c r="B61" s="258"/>
      <c r="C61" s="258"/>
      <c r="D61" s="258"/>
      <c r="E61" s="258"/>
      <c r="F61" s="258"/>
      <c r="G61" s="258"/>
      <c r="H61" s="258"/>
      <c r="I61" s="258"/>
      <c r="J61" s="258"/>
      <c r="K61" s="258"/>
      <c r="L61" s="258"/>
      <c r="M61" s="258"/>
      <c r="N61" s="258"/>
      <c r="O61" s="258"/>
      <c r="P61" s="258"/>
      <c r="Q61" s="258"/>
      <c r="R61" s="258"/>
      <c r="S61" s="258"/>
      <c r="T61" s="258"/>
      <c r="U61" s="258"/>
      <c r="V61" s="258"/>
      <c r="W61" s="258"/>
      <c r="X61" s="258"/>
      <c r="Y61" s="258"/>
      <c r="Z61" s="258"/>
      <c r="AA61" s="258"/>
      <c r="AB61" s="258"/>
      <c r="AC61" s="258"/>
      <c r="AD61" s="258"/>
      <c r="AE61" s="258"/>
      <c r="AF61" s="258"/>
      <c r="AG61" s="258"/>
      <c r="AH61" s="258"/>
      <c r="AI61" s="258"/>
      <c r="AJ61" s="258"/>
      <c r="AK61" s="320" t="s">
        <v>569</v>
      </c>
      <c r="AL61" s="343"/>
      <c r="AM61" s="344">
        <v>3208837</v>
      </c>
      <c r="AN61" s="345">
        <v>192067</v>
      </c>
      <c r="AO61" s="346">
        <v>21.8</v>
      </c>
      <c r="AP61" s="347">
        <v>90820</v>
      </c>
      <c r="AQ61" s="348">
        <v>-0.5</v>
      </c>
      <c r="AR61" s="334">
        <v>22.3</v>
      </c>
    </row>
    <row r="62" spans="1:44" ht="13" x14ac:dyDescent="0.2">
      <c r="A62" s="262"/>
      <c r="B62" s="258"/>
      <c r="C62" s="258"/>
      <c r="D62" s="258"/>
      <c r="E62" s="258"/>
      <c r="F62" s="258"/>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258"/>
      <c r="AK62" s="335"/>
      <c r="AL62" s="336" t="s">
        <v>564</v>
      </c>
      <c r="AM62" s="337">
        <v>1574114</v>
      </c>
      <c r="AN62" s="338">
        <v>94416</v>
      </c>
      <c r="AO62" s="339">
        <v>32.9</v>
      </c>
      <c r="AP62" s="340">
        <v>47169</v>
      </c>
      <c r="AQ62" s="341">
        <v>0.1</v>
      </c>
      <c r="AR62" s="342">
        <v>32.799999999999997</v>
      </c>
    </row>
    <row r="63" spans="1:44" ht="13" x14ac:dyDescent="0.2">
      <c r="A63" s="262"/>
      <c r="B63" s="258"/>
      <c r="C63" s="258"/>
      <c r="D63" s="258"/>
      <c r="E63" s="258"/>
      <c r="F63" s="258"/>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258"/>
      <c r="AK63" s="258"/>
      <c r="AL63" s="258"/>
      <c r="AM63" s="258"/>
      <c r="AN63" s="258"/>
      <c r="AO63" s="258"/>
      <c r="AP63" s="258"/>
      <c r="AQ63" s="258"/>
      <c r="AR63" s="258"/>
    </row>
    <row r="64" spans="1:44" ht="13" x14ac:dyDescent="0.2">
      <c r="A64" s="262"/>
      <c r="B64" s="258"/>
      <c r="C64" s="258"/>
      <c r="D64" s="258"/>
      <c r="E64" s="258"/>
      <c r="F64" s="258"/>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258"/>
      <c r="AK64" s="258"/>
      <c r="AL64" s="258"/>
      <c r="AM64" s="258"/>
      <c r="AN64" s="258"/>
      <c r="AO64" s="258"/>
      <c r="AP64" s="258"/>
      <c r="AQ64" s="258"/>
      <c r="AR64" s="258"/>
    </row>
    <row r="65" spans="1:46" ht="13" x14ac:dyDescent="0.2">
      <c r="A65" s="262"/>
      <c r="B65" s="258"/>
      <c r="C65" s="258"/>
      <c r="D65" s="258"/>
      <c r="E65" s="258"/>
      <c r="F65" s="258"/>
      <c r="G65" s="258"/>
      <c r="H65" s="258"/>
      <c r="I65" s="258"/>
      <c r="J65" s="258"/>
      <c r="K65" s="258"/>
      <c r="L65" s="258"/>
      <c r="M65" s="258"/>
      <c r="N65" s="258"/>
      <c r="O65" s="258"/>
      <c r="P65" s="258"/>
      <c r="Q65" s="258"/>
      <c r="R65" s="258"/>
      <c r="S65" s="258"/>
      <c r="T65" s="258"/>
      <c r="U65" s="258"/>
      <c r="V65" s="258"/>
      <c r="W65" s="258"/>
      <c r="X65" s="258"/>
      <c r="Y65" s="258"/>
      <c r="Z65" s="258"/>
      <c r="AA65" s="258"/>
      <c r="AB65" s="258"/>
      <c r="AC65" s="258"/>
      <c r="AD65" s="258"/>
      <c r="AE65" s="258"/>
      <c r="AF65" s="258"/>
      <c r="AG65" s="258"/>
      <c r="AH65" s="258"/>
      <c r="AI65" s="258"/>
      <c r="AJ65" s="258"/>
      <c r="AK65" s="258"/>
      <c r="AL65" s="258"/>
      <c r="AM65" s="258"/>
      <c r="AN65" s="258"/>
      <c r="AO65" s="258"/>
      <c r="AP65" s="258"/>
      <c r="AQ65" s="258"/>
      <c r="AR65" s="258"/>
    </row>
    <row r="66" spans="1:46" ht="13" x14ac:dyDescent="0.2">
      <c r="A66" s="349"/>
      <c r="B66" s="316"/>
      <c r="C66" s="316"/>
      <c r="D66" s="316"/>
      <c r="E66" s="316"/>
      <c r="F66" s="316"/>
      <c r="G66" s="316"/>
      <c r="H66" s="316"/>
      <c r="I66" s="316"/>
      <c r="J66" s="316"/>
      <c r="K66" s="316"/>
      <c r="L66" s="316"/>
      <c r="M66" s="316"/>
      <c r="N66" s="316"/>
      <c r="O66" s="316"/>
      <c r="P66" s="316"/>
      <c r="Q66" s="316"/>
      <c r="R66" s="316"/>
      <c r="S66" s="316"/>
      <c r="T66" s="316"/>
      <c r="U66" s="316"/>
      <c r="V66" s="316"/>
      <c r="W66" s="316"/>
      <c r="X66" s="316"/>
      <c r="Y66" s="316"/>
      <c r="Z66" s="316"/>
      <c r="AA66" s="316"/>
      <c r="AB66" s="316"/>
      <c r="AC66" s="316"/>
      <c r="AD66" s="316"/>
      <c r="AE66" s="316"/>
      <c r="AF66" s="316"/>
      <c r="AG66" s="316"/>
      <c r="AH66" s="316"/>
      <c r="AI66" s="316"/>
      <c r="AJ66" s="316"/>
      <c r="AK66" s="316"/>
      <c r="AL66" s="316"/>
      <c r="AM66" s="316"/>
      <c r="AN66" s="316"/>
      <c r="AO66" s="316"/>
      <c r="AP66" s="316"/>
      <c r="AQ66" s="316"/>
      <c r="AR66" s="316"/>
      <c r="AS66" s="350"/>
    </row>
    <row r="67" spans="1:46" ht="13.5" hidden="1" customHeight="1" x14ac:dyDescent="0.2">
      <c r="AK67" s="258"/>
      <c r="AL67" s="258"/>
      <c r="AM67" s="258"/>
      <c r="AN67" s="258"/>
      <c r="AO67" s="258"/>
      <c r="AP67" s="258"/>
      <c r="AQ67" s="258"/>
      <c r="AR67" s="258"/>
      <c r="AS67" s="258"/>
      <c r="AT67" s="258"/>
    </row>
    <row r="68" spans="1:46" ht="13.5" hidden="1" customHeight="1" x14ac:dyDescent="0.2">
      <c r="AK68" s="258"/>
      <c r="AL68" s="258"/>
      <c r="AM68" s="258"/>
      <c r="AN68" s="258"/>
      <c r="AO68" s="258"/>
      <c r="AP68" s="258"/>
      <c r="AQ68" s="258"/>
      <c r="AR68" s="258"/>
    </row>
    <row r="69" spans="1:46" ht="13.5" hidden="1" customHeight="1" x14ac:dyDescent="0.2">
      <c r="AK69" s="258"/>
      <c r="AL69" s="258"/>
      <c r="AM69" s="258"/>
      <c r="AN69" s="258"/>
      <c r="AO69" s="258"/>
      <c r="AP69" s="258"/>
      <c r="AQ69" s="258"/>
      <c r="AR69" s="258"/>
    </row>
    <row r="70" spans="1:46" ht="13" hidden="1" x14ac:dyDescent="0.2">
      <c r="AK70" s="258"/>
      <c r="AL70" s="258"/>
      <c r="AM70" s="258"/>
      <c r="AN70" s="258"/>
      <c r="AO70" s="258"/>
      <c r="AP70" s="258"/>
      <c r="AQ70" s="258"/>
      <c r="AR70" s="258"/>
    </row>
    <row r="71" spans="1:46" ht="13" hidden="1" x14ac:dyDescent="0.2">
      <c r="AK71" s="258"/>
      <c r="AL71" s="258"/>
      <c r="AM71" s="258"/>
      <c r="AN71" s="258"/>
      <c r="AO71" s="258"/>
      <c r="AP71" s="258"/>
      <c r="AQ71" s="258"/>
      <c r="AR71" s="258"/>
    </row>
    <row r="72" spans="1:46" ht="13" hidden="1" x14ac:dyDescent="0.2">
      <c r="AK72" s="258"/>
      <c r="AL72" s="258"/>
      <c r="AM72" s="258"/>
      <c r="AN72" s="258"/>
      <c r="AO72" s="258"/>
      <c r="AP72" s="258"/>
      <c r="AQ72" s="258"/>
      <c r="AR72" s="258"/>
    </row>
    <row r="73" spans="1:46" ht="13" hidden="1" x14ac:dyDescent="0.2">
      <c r="AK73" s="258"/>
      <c r="AL73" s="258"/>
      <c r="AM73" s="258"/>
      <c r="AN73" s="258"/>
      <c r="AO73" s="258"/>
      <c r="AP73" s="258"/>
      <c r="AQ73" s="258"/>
      <c r="AR73" s="258"/>
    </row>
  </sheetData>
  <sheetProtection algorithmName="SHA-512" hashValue="STnW5QxAmmkaB4n+MDW8d7WgwscTp72PtoPAwlDcOIOpajoSZ6dYB5mY6Ax8qLVMynXq3xtlUUykYwSoXYowrw==" saltValue="M0uuvh+bnx1bGYsdTzAIw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53125" style="256" customWidth="1"/>
    <col min="126" max="16384" width="9" style="255" hidden="1"/>
  </cols>
  <sheetData>
    <row r="1" spans="2:125" ht="13.5" customHeight="1" x14ac:dyDescent="0.2">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c r="AB1" s="255"/>
      <c r="AC1" s="255"/>
      <c r="AD1" s="255"/>
      <c r="AE1" s="255"/>
      <c r="AF1" s="255"/>
      <c r="AG1" s="255"/>
      <c r="AH1" s="255"/>
      <c r="AI1" s="255"/>
      <c r="AJ1" s="255"/>
      <c r="AK1" s="255"/>
      <c r="AL1" s="255"/>
      <c r="AM1" s="255"/>
      <c r="AN1" s="255"/>
      <c r="AO1" s="255"/>
      <c r="AP1" s="255"/>
      <c r="AQ1" s="255"/>
      <c r="AR1" s="255"/>
      <c r="AS1" s="255"/>
      <c r="AT1" s="255"/>
      <c r="AU1" s="255"/>
      <c r="AV1" s="255"/>
      <c r="AW1" s="255"/>
      <c r="AX1" s="255"/>
      <c r="AY1" s="255"/>
      <c r="AZ1" s="255"/>
      <c r="BA1" s="255"/>
      <c r="BB1" s="255"/>
      <c r="BC1" s="255"/>
      <c r="BD1" s="255"/>
      <c r="BE1" s="255"/>
      <c r="BF1" s="255"/>
      <c r="BG1" s="255"/>
      <c r="BH1" s="255"/>
      <c r="BI1" s="255"/>
      <c r="BJ1" s="255"/>
      <c r="BK1" s="255"/>
      <c r="BL1" s="255"/>
      <c r="BM1" s="255"/>
      <c r="BN1" s="255"/>
      <c r="BO1" s="255"/>
      <c r="BP1" s="255"/>
      <c r="BQ1" s="255"/>
      <c r="BR1" s="255"/>
      <c r="BS1" s="255"/>
      <c r="BT1" s="255"/>
      <c r="BU1" s="255"/>
      <c r="BV1" s="255"/>
      <c r="BW1" s="255"/>
      <c r="BX1" s="255"/>
      <c r="BY1" s="255"/>
      <c r="BZ1" s="255"/>
      <c r="CA1" s="255"/>
      <c r="CB1" s="255"/>
      <c r="CC1" s="255"/>
      <c r="CD1" s="255"/>
      <c r="CE1" s="255"/>
      <c r="CF1" s="255"/>
      <c r="CG1" s="255"/>
      <c r="CH1" s="255"/>
      <c r="CI1" s="255"/>
      <c r="CJ1" s="255"/>
      <c r="CK1" s="255"/>
      <c r="CL1" s="255"/>
      <c r="CM1" s="255"/>
      <c r="CN1" s="255"/>
      <c r="CO1" s="255"/>
      <c r="CP1" s="255"/>
      <c r="CQ1" s="255"/>
      <c r="CR1" s="255"/>
      <c r="CS1" s="255"/>
      <c r="CT1" s="255"/>
      <c r="CU1" s="255"/>
      <c r="CV1" s="255"/>
      <c r="CW1" s="255"/>
      <c r="CX1" s="255"/>
      <c r="CY1" s="255"/>
      <c r="CZ1" s="255"/>
      <c r="DA1" s="255"/>
      <c r="DB1" s="255"/>
      <c r="DC1" s="255"/>
      <c r="DD1" s="255"/>
      <c r="DE1" s="255"/>
      <c r="DF1" s="255"/>
      <c r="DG1" s="255"/>
      <c r="DH1" s="255"/>
      <c r="DI1" s="255"/>
      <c r="DJ1" s="255"/>
      <c r="DK1" s="255"/>
      <c r="DL1" s="255"/>
      <c r="DM1" s="255"/>
      <c r="DN1" s="255"/>
      <c r="DO1" s="255"/>
      <c r="DP1" s="255"/>
      <c r="DQ1" s="255"/>
      <c r="DR1" s="255"/>
      <c r="DS1" s="255"/>
      <c r="DT1" s="255"/>
      <c r="DU1" s="255"/>
    </row>
    <row r="2" spans="2:125" ht="13" x14ac:dyDescent="0.2">
      <c r="B2" s="255"/>
      <c r="DG2" s="255"/>
    </row>
    <row r="3" spans="2:125" ht="13" x14ac:dyDescent="0.2">
      <c r="C3" s="255"/>
      <c r="D3" s="255"/>
      <c r="E3" s="255"/>
      <c r="F3" s="255"/>
      <c r="G3" s="255"/>
      <c r="H3" s="255"/>
      <c r="I3" s="255"/>
      <c r="J3" s="255"/>
      <c r="K3" s="255"/>
      <c r="L3" s="255"/>
      <c r="M3" s="255"/>
      <c r="N3" s="255"/>
      <c r="O3" s="255"/>
      <c r="P3" s="255"/>
      <c r="Q3" s="255"/>
      <c r="R3" s="255"/>
      <c r="S3" s="255"/>
      <c r="T3" s="255"/>
      <c r="U3" s="255"/>
      <c r="V3" s="255"/>
      <c r="W3" s="255"/>
      <c r="X3" s="255"/>
      <c r="Y3" s="255"/>
      <c r="Z3" s="255"/>
      <c r="AA3" s="255"/>
      <c r="AB3" s="255"/>
      <c r="AC3" s="255"/>
      <c r="AD3" s="255"/>
      <c r="AE3" s="255"/>
      <c r="AF3" s="255"/>
      <c r="AG3" s="255"/>
      <c r="AH3" s="255"/>
      <c r="AI3" s="255"/>
      <c r="AJ3" s="255"/>
      <c r="AK3" s="255"/>
      <c r="AL3" s="255"/>
      <c r="AM3" s="255"/>
      <c r="AN3" s="255"/>
      <c r="AO3" s="255"/>
      <c r="AP3" s="255"/>
      <c r="AQ3" s="255"/>
      <c r="AR3" s="255"/>
      <c r="AS3" s="255"/>
      <c r="AT3" s="255"/>
      <c r="AU3" s="255"/>
      <c r="AV3" s="255"/>
      <c r="AW3" s="255"/>
      <c r="AX3" s="255"/>
      <c r="AY3" s="255"/>
      <c r="AZ3" s="255"/>
      <c r="BA3" s="255"/>
      <c r="BB3" s="255"/>
      <c r="BC3" s="255"/>
      <c r="BD3" s="255"/>
      <c r="BE3" s="255"/>
      <c r="BF3" s="255"/>
      <c r="BG3" s="255"/>
      <c r="BH3" s="255"/>
      <c r="BI3" s="255"/>
      <c r="BJ3" s="255"/>
      <c r="BK3" s="255"/>
      <c r="BL3" s="255"/>
      <c r="BM3" s="255"/>
      <c r="BN3" s="255"/>
      <c r="BO3" s="255"/>
      <c r="BP3" s="255"/>
      <c r="BQ3" s="255"/>
      <c r="BR3" s="255"/>
      <c r="BS3" s="255"/>
      <c r="BT3" s="255"/>
      <c r="BU3" s="255"/>
      <c r="BV3" s="255"/>
      <c r="BW3" s="255"/>
      <c r="BX3" s="255"/>
      <c r="BY3" s="255"/>
      <c r="BZ3" s="255"/>
      <c r="CA3" s="255"/>
      <c r="CB3" s="255"/>
      <c r="CC3" s="255"/>
      <c r="CD3" s="255"/>
      <c r="CE3" s="255"/>
      <c r="CF3" s="255"/>
      <c r="CG3" s="255"/>
      <c r="CH3" s="255"/>
      <c r="CI3" s="255"/>
      <c r="CJ3" s="255"/>
      <c r="CK3" s="255"/>
      <c r="CL3" s="255"/>
      <c r="CM3" s="255"/>
      <c r="CN3" s="255"/>
      <c r="CO3" s="255"/>
      <c r="CP3" s="255"/>
      <c r="CQ3" s="255"/>
      <c r="CR3" s="255"/>
      <c r="CS3" s="255"/>
      <c r="CT3" s="255"/>
      <c r="CU3" s="255"/>
      <c r="CV3" s="255"/>
      <c r="CW3" s="255"/>
      <c r="CX3" s="255"/>
      <c r="CY3" s="255"/>
      <c r="CZ3" s="255"/>
      <c r="DA3" s="255"/>
      <c r="DB3" s="255"/>
      <c r="DC3" s="255"/>
      <c r="DD3" s="255"/>
      <c r="DE3" s="255"/>
      <c r="DF3" s="255"/>
      <c r="DH3" s="255"/>
      <c r="DI3" s="255"/>
      <c r="DJ3" s="255"/>
      <c r="DK3" s="255"/>
      <c r="DL3" s="255"/>
      <c r="DM3" s="255"/>
      <c r="DN3" s="255"/>
      <c r="DO3" s="255"/>
      <c r="DP3" s="255"/>
      <c r="DQ3" s="255"/>
      <c r="DR3" s="255"/>
      <c r="DS3" s="255"/>
      <c r="DT3" s="255"/>
      <c r="DU3" s="255"/>
    </row>
    <row r="4" spans="2:125" ht="13" x14ac:dyDescent="0.2"/>
    <row r="5" spans="2:125" ht="13" x14ac:dyDescent="0.2"/>
    <row r="6" spans="2:125" ht="13" x14ac:dyDescent="0.2"/>
    <row r="7" spans="2:125" ht="13" x14ac:dyDescent="0.2"/>
    <row r="8" spans="2:125" ht="13" x14ac:dyDescent="0.2"/>
    <row r="9" spans="2:125" ht="13" x14ac:dyDescent="0.2">
      <c r="DU9" s="255"/>
    </row>
    <row r="10" spans="2:125" ht="13" x14ac:dyDescent="0.2"/>
    <row r="11" spans="2:125" ht="13" x14ac:dyDescent="0.2"/>
    <row r="12" spans="2:125" ht="13" x14ac:dyDescent="0.2"/>
    <row r="13" spans="2:125" ht="13" x14ac:dyDescent="0.2"/>
    <row r="14" spans="2:125" ht="13" x14ac:dyDescent="0.2"/>
    <row r="15" spans="2:125" ht="13" x14ac:dyDescent="0.2"/>
    <row r="16" spans="2:125" ht="13" x14ac:dyDescent="0.2"/>
    <row r="17" spans="125:125" ht="13" x14ac:dyDescent="0.2">
      <c r="DU17" s="255"/>
    </row>
    <row r="18" spans="125:125" ht="13" x14ac:dyDescent="0.2"/>
    <row r="19" spans="125:125" ht="13" x14ac:dyDescent="0.2"/>
    <row r="20" spans="125:125" ht="13" x14ac:dyDescent="0.2">
      <c r="DU20" s="255"/>
    </row>
    <row r="21" spans="125:125" ht="13" x14ac:dyDescent="0.2">
      <c r="DU21" s="255"/>
    </row>
    <row r="22" spans="125:125" ht="13" x14ac:dyDescent="0.2"/>
    <row r="23" spans="125:125" ht="13" x14ac:dyDescent="0.2"/>
    <row r="24" spans="125:125" ht="13" x14ac:dyDescent="0.2"/>
    <row r="25" spans="125:125" ht="13" x14ac:dyDescent="0.2"/>
    <row r="26" spans="125:125" ht="13" x14ac:dyDescent="0.2"/>
    <row r="27" spans="125:125" ht="13" x14ac:dyDescent="0.2"/>
    <row r="28" spans="125:125" ht="13" x14ac:dyDescent="0.2">
      <c r="DU28" s="255"/>
    </row>
    <row r="29" spans="125:125" ht="13" x14ac:dyDescent="0.2"/>
    <row r="30" spans="125:125" ht="13" x14ac:dyDescent="0.2"/>
    <row r="31" spans="125:125" ht="13" x14ac:dyDescent="0.2"/>
    <row r="32" spans="125:125" ht="13" x14ac:dyDescent="0.2"/>
    <row r="33" spans="2:125" ht="13" x14ac:dyDescent="0.2">
      <c r="B33" s="255"/>
      <c r="G33" s="255"/>
      <c r="I33" s="255"/>
    </row>
    <row r="34" spans="2:125" ht="13" x14ac:dyDescent="0.2">
      <c r="C34" s="255"/>
      <c r="P34" s="255"/>
      <c r="DE34" s="255"/>
      <c r="DH34" s="255"/>
    </row>
    <row r="35" spans="2:125" ht="13" x14ac:dyDescent="0.2">
      <c r="D35" s="255"/>
      <c r="E35" s="255"/>
      <c r="DG35" s="255"/>
      <c r="DJ35" s="255"/>
      <c r="DP35" s="255"/>
      <c r="DQ35" s="255"/>
      <c r="DR35" s="255"/>
      <c r="DS35" s="255"/>
      <c r="DT35" s="255"/>
      <c r="DU35" s="255"/>
    </row>
    <row r="36" spans="2:125" ht="13" x14ac:dyDescent="0.2">
      <c r="F36" s="255"/>
      <c r="H36" s="255"/>
      <c r="J36" s="255"/>
      <c r="K36" s="255"/>
      <c r="L36" s="255"/>
      <c r="M36" s="255"/>
      <c r="N36" s="255"/>
      <c r="O36" s="255"/>
      <c r="Q36" s="255"/>
      <c r="R36" s="255"/>
      <c r="S36" s="255"/>
      <c r="T36" s="255"/>
      <c r="U36" s="255"/>
      <c r="V36" s="255"/>
      <c r="W36" s="255"/>
      <c r="X36" s="255"/>
      <c r="Y36" s="255"/>
      <c r="Z36" s="255"/>
      <c r="AA36" s="255"/>
      <c r="AB36" s="255"/>
      <c r="AC36" s="255"/>
      <c r="AD36" s="255"/>
      <c r="AE36" s="255"/>
      <c r="AF36" s="255"/>
      <c r="AG36" s="255"/>
      <c r="AH36" s="255"/>
      <c r="AI36" s="255"/>
      <c r="AJ36" s="255"/>
      <c r="AK36" s="255"/>
      <c r="AL36" s="255"/>
      <c r="AM36" s="255"/>
      <c r="AN36" s="255"/>
      <c r="AO36" s="255"/>
      <c r="AP36" s="255"/>
      <c r="AQ36" s="255"/>
      <c r="AR36" s="255"/>
      <c r="AS36" s="255"/>
      <c r="AT36" s="255"/>
      <c r="AU36" s="255"/>
      <c r="AV36" s="255"/>
      <c r="AW36" s="255"/>
      <c r="AX36" s="255"/>
      <c r="AY36" s="255"/>
      <c r="AZ36" s="255"/>
      <c r="BA36" s="255"/>
      <c r="BB36" s="255"/>
      <c r="BC36" s="255"/>
      <c r="BD36" s="255"/>
      <c r="BE36" s="255"/>
      <c r="BF36" s="255"/>
      <c r="BG36" s="255"/>
      <c r="BH36" s="255"/>
      <c r="BI36" s="255"/>
      <c r="BJ36" s="255"/>
      <c r="BK36" s="255"/>
      <c r="BL36" s="255"/>
      <c r="BM36" s="255"/>
      <c r="BN36" s="255"/>
      <c r="BO36" s="255"/>
      <c r="BP36" s="255"/>
      <c r="BQ36" s="255"/>
      <c r="BR36" s="255"/>
      <c r="BS36" s="255"/>
      <c r="BT36" s="255"/>
      <c r="BU36" s="255"/>
      <c r="BV36" s="255"/>
      <c r="BW36" s="255"/>
      <c r="BX36" s="255"/>
      <c r="BY36" s="255"/>
      <c r="BZ36" s="255"/>
      <c r="CA36" s="255"/>
      <c r="CB36" s="255"/>
      <c r="CC36" s="255"/>
      <c r="CD36" s="255"/>
      <c r="CE36" s="255"/>
      <c r="CF36" s="255"/>
      <c r="CG36" s="255"/>
      <c r="CH36" s="255"/>
      <c r="CI36" s="255"/>
      <c r="CJ36" s="255"/>
      <c r="CK36" s="255"/>
      <c r="CL36" s="255"/>
      <c r="CM36" s="255"/>
      <c r="CN36" s="255"/>
      <c r="CO36" s="255"/>
      <c r="CP36" s="255"/>
      <c r="CQ36" s="255"/>
      <c r="CR36" s="255"/>
      <c r="CS36" s="255"/>
      <c r="CT36" s="255"/>
      <c r="CU36" s="255"/>
      <c r="CV36" s="255"/>
      <c r="CW36" s="255"/>
      <c r="CX36" s="255"/>
      <c r="CY36" s="255"/>
      <c r="CZ36" s="255"/>
      <c r="DA36" s="255"/>
      <c r="DB36" s="255"/>
      <c r="DC36" s="255"/>
      <c r="DD36" s="255"/>
      <c r="DF36" s="255"/>
      <c r="DI36" s="255"/>
      <c r="DK36" s="255"/>
      <c r="DL36" s="255"/>
      <c r="DM36" s="255"/>
      <c r="DN36" s="255"/>
      <c r="DO36" s="255"/>
      <c r="DP36" s="255"/>
      <c r="DQ36" s="255"/>
      <c r="DR36" s="255"/>
      <c r="DS36" s="255"/>
      <c r="DT36" s="255"/>
      <c r="DU36" s="255"/>
    </row>
    <row r="37" spans="2:125" ht="13" x14ac:dyDescent="0.2">
      <c r="DU37" s="255"/>
    </row>
    <row r="38" spans="2:125" ht="13" x14ac:dyDescent="0.2">
      <c r="DT38" s="255"/>
      <c r="DU38" s="255"/>
    </row>
    <row r="39" spans="2:125" ht="13" x14ac:dyDescent="0.2"/>
    <row r="40" spans="2:125" ht="13" x14ac:dyDescent="0.2">
      <c r="DH40" s="255"/>
    </row>
    <row r="41" spans="2:125" ht="13" x14ac:dyDescent="0.2">
      <c r="DE41" s="255"/>
    </row>
    <row r="42" spans="2:125" ht="13" x14ac:dyDescent="0.2">
      <c r="DG42" s="255"/>
      <c r="DJ42" s="255"/>
    </row>
    <row r="43" spans="2:125" ht="13" x14ac:dyDescent="0.2">
      <c r="Q43" s="255"/>
      <c r="R43" s="255"/>
      <c r="S43" s="255"/>
      <c r="T43" s="255"/>
      <c r="U43" s="255"/>
      <c r="V43" s="255"/>
      <c r="W43" s="255"/>
      <c r="X43" s="255"/>
      <c r="Y43" s="255"/>
      <c r="Z43" s="255"/>
      <c r="AA43" s="255"/>
      <c r="AB43" s="255"/>
      <c r="AC43" s="255"/>
      <c r="AD43" s="255"/>
      <c r="AE43" s="255"/>
      <c r="AF43" s="255"/>
      <c r="AG43" s="255"/>
      <c r="AH43" s="255"/>
      <c r="AI43" s="255"/>
      <c r="AJ43" s="255"/>
      <c r="AK43" s="255"/>
      <c r="AL43" s="255"/>
      <c r="AM43" s="255"/>
      <c r="AN43" s="255"/>
      <c r="AO43" s="255"/>
      <c r="AP43" s="255"/>
      <c r="AQ43" s="255"/>
      <c r="AR43" s="255"/>
      <c r="AS43" s="255"/>
      <c r="AT43" s="255"/>
      <c r="AU43" s="255"/>
      <c r="AV43" s="255"/>
      <c r="AW43" s="255"/>
      <c r="AX43" s="255"/>
      <c r="AY43" s="255"/>
      <c r="AZ43" s="255"/>
      <c r="BA43" s="255"/>
      <c r="BB43" s="255"/>
      <c r="BC43" s="255"/>
      <c r="BD43" s="255"/>
      <c r="BE43" s="255"/>
      <c r="BF43" s="255"/>
      <c r="BG43" s="255"/>
      <c r="BH43" s="255"/>
      <c r="BI43" s="255"/>
      <c r="BJ43" s="255"/>
      <c r="BK43" s="255"/>
      <c r="BL43" s="255"/>
      <c r="BM43" s="255"/>
      <c r="BN43" s="255"/>
      <c r="BO43" s="255"/>
      <c r="BP43" s="255"/>
      <c r="BQ43" s="255"/>
      <c r="BR43" s="255"/>
      <c r="BS43" s="255"/>
      <c r="BT43" s="255"/>
      <c r="BU43" s="255"/>
      <c r="BV43" s="255"/>
      <c r="BW43" s="255"/>
      <c r="BX43" s="255"/>
      <c r="BY43" s="255"/>
      <c r="BZ43" s="255"/>
      <c r="CA43" s="255"/>
      <c r="CB43" s="255"/>
      <c r="CC43" s="255"/>
      <c r="CD43" s="255"/>
      <c r="CE43" s="255"/>
      <c r="CF43" s="255"/>
      <c r="CG43" s="255"/>
      <c r="CH43" s="255"/>
      <c r="CI43" s="255"/>
      <c r="CJ43" s="255"/>
      <c r="CK43" s="255"/>
      <c r="CL43" s="255"/>
      <c r="CM43" s="255"/>
      <c r="CN43" s="255"/>
      <c r="CO43" s="255"/>
      <c r="CP43" s="255"/>
      <c r="CQ43" s="255"/>
      <c r="CR43" s="255"/>
      <c r="CS43" s="255"/>
      <c r="CT43" s="255"/>
      <c r="CU43" s="255"/>
      <c r="CV43" s="255"/>
      <c r="CW43" s="255"/>
      <c r="CX43" s="255"/>
      <c r="CY43" s="255"/>
      <c r="CZ43" s="255"/>
      <c r="DA43" s="255"/>
      <c r="DB43" s="255"/>
      <c r="DC43" s="255"/>
      <c r="DD43" s="255"/>
      <c r="DF43" s="255"/>
      <c r="DI43" s="255"/>
      <c r="DK43" s="255"/>
      <c r="DL43" s="255"/>
      <c r="DM43" s="255"/>
      <c r="DN43" s="255"/>
      <c r="DO43" s="255"/>
      <c r="DP43" s="255"/>
      <c r="DQ43" s="255"/>
      <c r="DR43" s="255"/>
      <c r="DS43" s="255"/>
      <c r="DT43" s="255"/>
      <c r="DU43" s="255"/>
    </row>
    <row r="44" spans="2:125" ht="13" x14ac:dyDescent="0.2">
      <c r="DU44" s="255"/>
    </row>
    <row r="45" spans="2:125" ht="13" x14ac:dyDescent="0.2"/>
    <row r="46" spans="2:125" ht="13" x14ac:dyDescent="0.2"/>
    <row r="47" spans="2:125" ht="13" x14ac:dyDescent="0.2"/>
    <row r="48" spans="2:125" ht="13" x14ac:dyDescent="0.2">
      <c r="DT48" s="255"/>
      <c r="DU48" s="255"/>
    </row>
    <row r="49" spans="120:125" ht="13" x14ac:dyDescent="0.2">
      <c r="DU49" s="255"/>
    </row>
    <row r="50" spans="120:125" ht="13" x14ac:dyDescent="0.2">
      <c r="DU50" s="255"/>
    </row>
    <row r="51" spans="120:125" ht="13" x14ac:dyDescent="0.2">
      <c r="DP51" s="255"/>
      <c r="DQ51" s="255"/>
      <c r="DR51" s="255"/>
      <c r="DS51" s="255"/>
      <c r="DT51" s="255"/>
      <c r="DU51" s="255"/>
    </row>
    <row r="52" spans="120:125" ht="13" x14ac:dyDescent="0.2"/>
    <row r="53" spans="120:125" ht="13" x14ac:dyDescent="0.2"/>
    <row r="54" spans="120:125" ht="13" x14ac:dyDescent="0.2">
      <c r="DU54" s="255"/>
    </row>
    <row r="55" spans="120:125" ht="13" x14ac:dyDescent="0.2"/>
    <row r="56" spans="120:125" ht="13" x14ac:dyDescent="0.2"/>
    <row r="57" spans="120:125" ht="13" x14ac:dyDescent="0.2"/>
    <row r="58" spans="120:125" ht="13" x14ac:dyDescent="0.2">
      <c r="DU58" s="255"/>
    </row>
    <row r="59" spans="120:125" ht="13" x14ac:dyDescent="0.2"/>
    <row r="60" spans="120:125" ht="13" x14ac:dyDescent="0.2"/>
    <row r="61" spans="120:125" ht="13" x14ac:dyDescent="0.2"/>
    <row r="62" spans="120:125" ht="13" x14ac:dyDescent="0.2"/>
    <row r="63" spans="120:125" ht="13" x14ac:dyDescent="0.2">
      <c r="DU63" s="255"/>
    </row>
    <row r="64" spans="120:125" ht="13" x14ac:dyDescent="0.2">
      <c r="DT64" s="255"/>
      <c r="DU64" s="255"/>
    </row>
    <row r="65" spans="123:125" ht="13" x14ac:dyDescent="0.2"/>
    <row r="66" spans="123:125" ht="13" x14ac:dyDescent="0.2"/>
    <row r="67" spans="123:125" ht="13" x14ac:dyDescent="0.2"/>
    <row r="68" spans="123:125" ht="13" x14ac:dyDescent="0.2"/>
    <row r="69" spans="123:125" ht="13" x14ac:dyDescent="0.2">
      <c r="DS69" s="255"/>
      <c r="DT69" s="255"/>
      <c r="DU69" s="255"/>
    </row>
    <row r="70" spans="123:125" ht="13" x14ac:dyDescent="0.2"/>
    <row r="71" spans="123:125" ht="13" x14ac:dyDescent="0.2"/>
    <row r="72" spans="123:125" ht="13" x14ac:dyDescent="0.2"/>
    <row r="73" spans="123:125" ht="13" x14ac:dyDescent="0.2"/>
    <row r="74" spans="123:125" ht="13" x14ac:dyDescent="0.2"/>
    <row r="75" spans="123:125" ht="13" x14ac:dyDescent="0.2"/>
    <row r="76" spans="123:125" ht="13" x14ac:dyDescent="0.2"/>
    <row r="77" spans="123:125" ht="13" x14ac:dyDescent="0.2"/>
    <row r="78" spans="123:125" ht="13" x14ac:dyDescent="0.2"/>
    <row r="79" spans="123:125" ht="13" x14ac:dyDescent="0.2"/>
    <row r="80" spans="123:125" ht="13" x14ac:dyDescent="0.2"/>
    <row r="81" spans="116:125" ht="13" x14ac:dyDescent="0.2"/>
    <row r="82" spans="116:125" ht="13" x14ac:dyDescent="0.2">
      <c r="DL82" s="255"/>
    </row>
    <row r="83" spans="116:125" ht="13" x14ac:dyDescent="0.2">
      <c r="DM83" s="255"/>
      <c r="DN83" s="255"/>
      <c r="DO83" s="255"/>
      <c r="DP83" s="255"/>
      <c r="DQ83" s="255"/>
      <c r="DR83" s="255"/>
      <c r="DS83" s="255"/>
      <c r="DT83" s="255"/>
      <c r="DU83" s="255"/>
    </row>
    <row r="84" spans="116:125" ht="13" x14ac:dyDescent="0.2"/>
    <row r="85" spans="116:125" ht="13" x14ac:dyDescent="0.2"/>
    <row r="86" spans="116:125" ht="13" x14ac:dyDescent="0.2"/>
    <row r="87" spans="116:125" ht="13" x14ac:dyDescent="0.2"/>
    <row r="88" spans="116:125" ht="13" x14ac:dyDescent="0.2">
      <c r="DU88" s="255"/>
    </row>
    <row r="89" spans="116:125" ht="13" x14ac:dyDescent="0.2"/>
    <row r="90" spans="116:125" ht="13" x14ac:dyDescent="0.2"/>
    <row r="91" spans="116:125" ht="13" x14ac:dyDescent="0.2"/>
    <row r="92" spans="116:125" ht="13.5" customHeight="1" x14ac:dyDescent="0.2"/>
    <row r="93" spans="116:125" ht="13.5" customHeight="1" x14ac:dyDescent="0.2"/>
    <row r="94" spans="116:125" ht="13.5" customHeight="1" x14ac:dyDescent="0.2">
      <c r="DS94" s="255"/>
      <c r="DT94" s="255"/>
      <c r="DU94" s="255"/>
    </row>
    <row r="95" spans="116:125" ht="13.5" customHeight="1" x14ac:dyDescent="0.2">
      <c r="DU95" s="255"/>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55"/>
    </row>
    <row r="102" spans="124:125" ht="13.5" customHeight="1" x14ac:dyDescent="0.2"/>
    <row r="103" spans="124:125" ht="13.5" customHeight="1" x14ac:dyDescent="0.2"/>
    <row r="104" spans="124:125" ht="13.5" customHeight="1" x14ac:dyDescent="0.2">
      <c r="DT104" s="255"/>
      <c r="DU104" s="255"/>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5" t="s">
        <v>571</v>
      </c>
    </row>
    <row r="121" spans="125:125" ht="13.5" hidden="1" customHeight="1" x14ac:dyDescent="0.2">
      <c r="DU121" s="255"/>
    </row>
  </sheetData>
  <sheetProtection algorithmName="SHA-512" hashValue="uD0guG6S37i3I1m4h8AKAtnt6fNW5l9O7XFpNlgA6zGXl9tLBLj+zO4G0ungr9l81w43e4NbzuaG4y2CKn7LpQ==" saltValue="UEQYwE7WwK+CYxpTL7xkPQ=="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53125" style="256" customWidth="1"/>
    <col min="126" max="142" width="0" style="255" hidden="1" customWidth="1"/>
    <col min="143" max="16384" width="9" style="255" hidden="1"/>
  </cols>
  <sheetData>
    <row r="1" spans="1:125" ht="13.5" customHeight="1" x14ac:dyDescent="0.2">
      <c r="A1" s="255"/>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c r="AB1" s="255"/>
      <c r="AC1" s="255"/>
      <c r="AD1" s="255"/>
      <c r="AE1" s="255"/>
      <c r="AF1" s="255"/>
      <c r="AG1" s="255"/>
      <c r="AH1" s="255"/>
      <c r="AI1" s="255"/>
      <c r="AJ1" s="255"/>
      <c r="AK1" s="255"/>
      <c r="AL1" s="255"/>
      <c r="AM1" s="255"/>
      <c r="AN1" s="255"/>
      <c r="AO1" s="255"/>
      <c r="AP1" s="255"/>
      <c r="AQ1" s="255"/>
      <c r="AR1" s="255"/>
      <c r="AS1" s="255"/>
      <c r="AT1" s="255"/>
      <c r="AU1" s="255"/>
      <c r="AV1" s="255"/>
      <c r="AW1" s="255"/>
      <c r="AX1" s="255"/>
      <c r="AY1" s="255"/>
      <c r="AZ1" s="255"/>
      <c r="BA1" s="255"/>
      <c r="BB1" s="255"/>
      <c r="BC1" s="255"/>
      <c r="BD1" s="255"/>
      <c r="BE1" s="255"/>
      <c r="BF1" s="255"/>
      <c r="BG1" s="255"/>
      <c r="BH1" s="255"/>
      <c r="BI1" s="255"/>
      <c r="BJ1" s="255"/>
      <c r="BK1" s="255"/>
      <c r="BL1" s="255"/>
      <c r="BM1" s="255"/>
      <c r="BN1" s="255"/>
      <c r="BO1" s="255"/>
      <c r="BP1" s="255"/>
      <c r="BQ1" s="255"/>
      <c r="BR1" s="255"/>
      <c r="BS1" s="255"/>
      <c r="BT1" s="255"/>
      <c r="BU1" s="255"/>
      <c r="BV1" s="255"/>
      <c r="BW1" s="255"/>
      <c r="BX1" s="255"/>
      <c r="BY1" s="255"/>
      <c r="BZ1" s="255"/>
      <c r="CA1" s="255"/>
      <c r="CB1" s="255"/>
      <c r="CC1" s="255"/>
      <c r="CD1" s="255"/>
      <c r="CE1" s="255"/>
      <c r="CF1" s="255"/>
      <c r="CG1" s="255"/>
      <c r="CH1" s="255"/>
      <c r="CI1" s="255"/>
      <c r="CJ1" s="255"/>
      <c r="CK1" s="255"/>
      <c r="CL1" s="255"/>
      <c r="CM1" s="255"/>
      <c r="CN1" s="255"/>
      <c r="CO1" s="255"/>
      <c r="CP1" s="255"/>
      <c r="CQ1" s="255"/>
      <c r="CR1" s="255"/>
      <c r="CS1" s="255"/>
      <c r="CT1" s="255"/>
      <c r="CU1" s="255"/>
      <c r="CV1" s="255"/>
      <c r="CW1" s="255"/>
      <c r="CX1" s="255"/>
      <c r="CY1" s="255"/>
      <c r="CZ1" s="255"/>
      <c r="DA1" s="255"/>
      <c r="DB1" s="255"/>
      <c r="DC1" s="255"/>
      <c r="DD1" s="255"/>
      <c r="DE1" s="255"/>
      <c r="DF1" s="255"/>
      <c r="DG1" s="255"/>
      <c r="DH1" s="255"/>
      <c r="DI1" s="255"/>
      <c r="DJ1" s="255"/>
      <c r="DK1" s="255"/>
      <c r="DL1" s="255"/>
      <c r="DM1" s="255"/>
      <c r="DN1" s="255"/>
      <c r="DO1" s="255"/>
      <c r="DP1" s="255"/>
      <c r="DQ1" s="255"/>
      <c r="DR1" s="255"/>
      <c r="DS1" s="255"/>
      <c r="DT1" s="255"/>
      <c r="DU1" s="255"/>
    </row>
    <row r="2" spans="1:125" ht="13" x14ac:dyDescent="0.2">
      <c r="B2" s="255"/>
      <c r="T2" s="255"/>
    </row>
    <row r="3" spans="1:125" ht="13" x14ac:dyDescent="0.2">
      <c r="C3" s="255"/>
      <c r="D3" s="255"/>
      <c r="E3" s="255"/>
      <c r="F3" s="255"/>
      <c r="G3" s="255"/>
      <c r="H3" s="255"/>
      <c r="I3" s="255"/>
      <c r="J3" s="255"/>
      <c r="K3" s="255"/>
      <c r="L3" s="255"/>
      <c r="M3" s="255"/>
      <c r="N3" s="255"/>
      <c r="O3" s="255"/>
      <c r="P3" s="255"/>
      <c r="Q3" s="255"/>
      <c r="R3" s="255"/>
      <c r="S3" s="255"/>
      <c r="U3" s="255"/>
      <c r="V3" s="255"/>
      <c r="W3" s="255"/>
      <c r="X3" s="255"/>
      <c r="Y3" s="255"/>
      <c r="Z3" s="255"/>
      <c r="AA3" s="255"/>
      <c r="AB3" s="255"/>
      <c r="AC3" s="255"/>
      <c r="AD3" s="255"/>
      <c r="AE3" s="255"/>
      <c r="AF3" s="255"/>
      <c r="AG3" s="255"/>
      <c r="AH3" s="255"/>
      <c r="AI3" s="255"/>
      <c r="AJ3" s="255"/>
      <c r="AK3" s="255"/>
      <c r="AL3" s="255"/>
      <c r="AM3" s="255"/>
      <c r="AN3" s="255"/>
      <c r="AO3" s="255"/>
      <c r="AP3" s="255"/>
      <c r="AQ3" s="255"/>
      <c r="AR3" s="255"/>
      <c r="AS3" s="255"/>
      <c r="AT3" s="255"/>
      <c r="AU3" s="255"/>
      <c r="AV3" s="255"/>
      <c r="AW3" s="255"/>
      <c r="AX3" s="255"/>
      <c r="AY3" s="255"/>
      <c r="AZ3" s="255"/>
      <c r="BA3" s="255"/>
      <c r="BB3" s="255"/>
      <c r="BC3" s="255"/>
      <c r="BD3" s="255"/>
      <c r="BE3" s="255"/>
      <c r="BF3" s="255"/>
      <c r="BG3" s="255"/>
      <c r="BH3" s="255"/>
      <c r="BI3" s="255"/>
      <c r="BJ3" s="255"/>
      <c r="BK3" s="255"/>
      <c r="BL3" s="255"/>
      <c r="BM3" s="255"/>
      <c r="BN3" s="255"/>
      <c r="BO3" s="255"/>
      <c r="BP3" s="255"/>
      <c r="BQ3" s="255"/>
      <c r="BR3" s="255"/>
      <c r="BS3" s="255"/>
      <c r="BT3" s="255"/>
      <c r="BU3" s="255"/>
      <c r="BV3" s="255"/>
      <c r="BW3" s="255"/>
      <c r="BX3" s="255"/>
      <c r="BY3" s="255"/>
      <c r="BZ3" s="255"/>
      <c r="CA3" s="255"/>
      <c r="CB3" s="255"/>
      <c r="CC3" s="255"/>
      <c r="CD3" s="255"/>
      <c r="CE3" s="255"/>
      <c r="CF3" s="255"/>
      <c r="CG3" s="255"/>
      <c r="CH3" s="255"/>
      <c r="CI3" s="255"/>
      <c r="CJ3" s="255"/>
      <c r="CK3" s="255"/>
      <c r="CL3" s="255"/>
      <c r="CM3" s="255"/>
      <c r="CN3" s="255"/>
      <c r="CO3" s="255"/>
      <c r="CP3" s="255"/>
      <c r="CQ3" s="255"/>
      <c r="CR3" s="255"/>
      <c r="CS3" s="255"/>
      <c r="CT3" s="255"/>
      <c r="CU3" s="255"/>
      <c r="CV3" s="255"/>
      <c r="CW3" s="255"/>
      <c r="CX3" s="255"/>
      <c r="CY3" s="255"/>
      <c r="CZ3" s="255"/>
      <c r="DA3" s="255"/>
      <c r="DB3" s="255"/>
      <c r="DC3" s="255"/>
      <c r="DD3" s="255"/>
      <c r="DE3" s="255"/>
      <c r="DF3" s="255"/>
      <c r="DG3" s="255"/>
      <c r="DH3" s="255"/>
      <c r="DI3" s="255"/>
      <c r="DJ3" s="255"/>
      <c r="DK3" s="255"/>
      <c r="DL3" s="255"/>
      <c r="DM3" s="255"/>
      <c r="DN3" s="255"/>
      <c r="DO3" s="255"/>
      <c r="DP3" s="255"/>
      <c r="DQ3" s="255"/>
      <c r="DR3" s="255"/>
      <c r="DS3" s="255"/>
      <c r="DT3" s="255"/>
      <c r="DU3" s="255"/>
    </row>
    <row r="4" spans="1:125" ht="13" x14ac:dyDescent="0.2"/>
    <row r="5" spans="1:125" ht="13" x14ac:dyDescent="0.2"/>
    <row r="6" spans="1:125" ht="13" x14ac:dyDescent="0.2"/>
    <row r="7" spans="1:125" ht="13" x14ac:dyDescent="0.2"/>
    <row r="8" spans="1:125" ht="13" x14ac:dyDescent="0.2"/>
    <row r="9" spans="1:125" ht="13" x14ac:dyDescent="0.2"/>
    <row r="10" spans="1:125" ht="13" x14ac:dyDescent="0.2"/>
    <row r="11" spans="1:125" ht="13" x14ac:dyDescent="0.2"/>
    <row r="12" spans="1:125" ht="13" x14ac:dyDescent="0.2"/>
    <row r="13" spans="1:125" ht="13" x14ac:dyDescent="0.2"/>
    <row r="14" spans="1:125" ht="13" x14ac:dyDescent="0.2"/>
    <row r="15" spans="1:125" ht="13" x14ac:dyDescent="0.2"/>
    <row r="16" spans="1:125" ht="13" x14ac:dyDescent="0.2"/>
    <row r="17" ht="13" x14ac:dyDescent="0.2"/>
    <row r="18" ht="13" x14ac:dyDescent="0.2"/>
    <row r="19" ht="13" x14ac:dyDescent="0.2"/>
    <row r="20" ht="13" x14ac:dyDescent="0.2"/>
    <row r="21" ht="13" x14ac:dyDescent="0.2"/>
    <row r="22" ht="13" x14ac:dyDescent="0.2"/>
    <row r="23" ht="13" x14ac:dyDescent="0.2"/>
    <row r="24" ht="13" x14ac:dyDescent="0.2"/>
    <row r="25" ht="13" x14ac:dyDescent="0.2"/>
    <row r="26" ht="13" x14ac:dyDescent="0.2"/>
    <row r="27" ht="13" x14ac:dyDescent="0.2"/>
    <row r="28" ht="13" x14ac:dyDescent="0.2"/>
    <row r="29" ht="13" x14ac:dyDescent="0.2"/>
    <row r="30" ht="13" x14ac:dyDescent="0.2"/>
    <row r="31" ht="13" x14ac:dyDescent="0.2"/>
    <row r="32" ht="13" x14ac:dyDescent="0.2"/>
    <row r="33" spans="2:125" ht="13" x14ac:dyDescent="0.2">
      <c r="B33" s="255"/>
      <c r="G33" s="255"/>
      <c r="I33" s="255"/>
    </row>
    <row r="34" spans="2:125" ht="13" x14ac:dyDescent="0.2">
      <c r="C34" s="255"/>
      <c r="P34" s="255"/>
      <c r="R34" s="255"/>
      <c r="U34" s="255"/>
    </row>
    <row r="35" spans="2:125" ht="13" x14ac:dyDescent="0.2">
      <c r="D35" s="255"/>
      <c r="E35" s="255"/>
      <c r="T35" s="255"/>
      <c r="W35" s="255"/>
      <c r="X35" s="255"/>
      <c r="Y35" s="255"/>
      <c r="Z35" s="255"/>
      <c r="AA35" s="255"/>
      <c r="AB35" s="255"/>
      <c r="AC35" s="255"/>
      <c r="AD35" s="255"/>
      <c r="AE35" s="255"/>
      <c r="AF35" s="255"/>
      <c r="AG35" s="255"/>
      <c r="AH35" s="255"/>
      <c r="AI35" s="255"/>
      <c r="AJ35" s="255"/>
      <c r="AK35" s="255"/>
      <c r="AL35" s="255"/>
      <c r="AM35" s="255"/>
      <c r="AN35" s="255"/>
      <c r="AO35" s="255"/>
      <c r="AP35" s="255"/>
      <c r="AQ35" s="255"/>
      <c r="AR35" s="255"/>
      <c r="AS35" s="255"/>
      <c r="AT35" s="255"/>
      <c r="AU35" s="255"/>
      <c r="AV35" s="255"/>
      <c r="AW35" s="255"/>
      <c r="AX35" s="255"/>
      <c r="AY35" s="255"/>
      <c r="AZ35" s="255"/>
      <c r="BA35" s="255"/>
      <c r="BB35" s="255"/>
      <c r="BC35" s="255"/>
      <c r="BD35" s="255"/>
      <c r="BE35" s="255"/>
      <c r="BF35" s="255"/>
      <c r="BG35" s="255"/>
      <c r="BH35" s="255"/>
      <c r="BI35" s="255"/>
      <c r="BJ35" s="255"/>
      <c r="BK35" s="255"/>
      <c r="BL35" s="255"/>
      <c r="BM35" s="255"/>
      <c r="BN35" s="255"/>
      <c r="BO35" s="255"/>
      <c r="BP35" s="255"/>
      <c r="BQ35" s="255"/>
      <c r="BR35" s="255"/>
      <c r="BS35" s="255"/>
      <c r="BT35" s="255"/>
      <c r="BU35" s="255"/>
      <c r="BV35" s="255"/>
      <c r="BW35" s="255"/>
      <c r="BX35" s="255"/>
      <c r="BY35" s="255"/>
      <c r="BZ35" s="255"/>
      <c r="CA35" s="255"/>
      <c r="CB35" s="255"/>
      <c r="CC35" s="255"/>
      <c r="CD35" s="255"/>
      <c r="CE35" s="255"/>
      <c r="CF35" s="255"/>
      <c r="CG35" s="255"/>
      <c r="CH35" s="255"/>
      <c r="CI35" s="255"/>
      <c r="CJ35" s="255"/>
      <c r="CK35" s="255"/>
      <c r="CL35" s="255"/>
      <c r="CM35" s="255"/>
      <c r="CN35" s="255"/>
      <c r="CO35" s="255"/>
      <c r="CP35" s="255"/>
      <c r="CQ35" s="255"/>
      <c r="CR35" s="255"/>
      <c r="CS35" s="255"/>
      <c r="CT35" s="255"/>
      <c r="CU35" s="255"/>
      <c r="CV35" s="255"/>
      <c r="CW35" s="255"/>
      <c r="CX35" s="255"/>
      <c r="CY35" s="255"/>
      <c r="CZ35" s="255"/>
      <c r="DA35" s="255"/>
      <c r="DB35" s="255"/>
      <c r="DC35" s="255"/>
      <c r="DD35" s="255"/>
      <c r="DE35" s="255"/>
      <c r="DF35" s="255"/>
      <c r="DG35" s="255"/>
      <c r="DH35" s="255"/>
      <c r="DI35" s="255"/>
      <c r="DJ35" s="255"/>
      <c r="DK35" s="255"/>
      <c r="DL35" s="255"/>
      <c r="DM35" s="255"/>
      <c r="DN35" s="255"/>
      <c r="DO35" s="255"/>
      <c r="DP35" s="255"/>
      <c r="DQ35" s="255"/>
      <c r="DR35" s="255"/>
      <c r="DS35" s="255"/>
      <c r="DT35" s="255"/>
      <c r="DU35" s="255"/>
    </row>
    <row r="36" spans="2:125" ht="13" x14ac:dyDescent="0.2">
      <c r="F36" s="255"/>
      <c r="H36" s="255"/>
      <c r="J36" s="255"/>
      <c r="K36" s="255"/>
      <c r="L36" s="255"/>
      <c r="M36" s="255"/>
      <c r="N36" s="255"/>
      <c r="O36" s="255"/>
      <c r="Q36" s="255"/>
      <c r="S36" s="255"/>
      <c r="V36" s="255"/>
    </row>
    <row r="37" spans="2:125" ht="13" x14ac:dyDescent="0.2"/>
    <row r="38" spans="2:125" ht="13" x14ac:dyDescent="0.2"/>
    <row r="39" spans="2:125" ht="13" x14ac:dyDescent="0.2"/>
    <row r="40" spans="2:125" ht="13" x14ac:dyDescent="0.2">
      <c r="U40" s="255"/>
    </row>
    <row r="41" spans="2:125" ht="13" x14ac:dyDescent="0.2">
      <c r="R41" s="255"/>
    </row>
    <row r="42" spans="2:125" ht="13" x14ac:dyDescent="0.2">
      <c r="T42" s="255"/>
      <c r="W42" s="255"/>
      <c r="X42" s="255"/>
      <c r="Y42" s="255"/>
      <c r="Z42" s="255"/>
      <c r="AA42" s="255"/>
      <c r="AB42" s="255"/>
      <c r="AC42" s="255"/>
      <c r="AD42" s="255"/>
      <c r="AE42" s="255"/>
      <c r="AF42" s="255"/>
      <c r="AG42" s="255"/>
      <c r="AH42" s="255"/>
      <c r="AI42" s="255"/>
      <c r="AJ42" s="255"/>
      <c r="AK42" s="255"/>
      <c r="AL42" s="255"/>
      <c r="AM42" s="255"/>
      <c r="AN42" s="255"/>
      <c r="AO42" s="255"/>
      <c r="AP42" s="255"/>
      <c r="AQ42" s="255"/>
      <c r="AR42" s="255"/>
      <c r="AS42" s="255"/>
      <c r="AT42" s="255"/>
      <c r="AU42" s="255"/>
      <c r="AV42" s="255"/>
      <c r="AW42" s="255"/>
      <c r="AX42" s="255"/>
      <c r="AY42" s="255"/>
      <c r="AZ42" s="255"/>
      <c r="BA42" s="255"/>
      <c r="BB42" s="255"/>
      <c r="BC42" s="255"/>
      <c r="BD42" s="255"/>
      <c r="BE42" s="255"/>
      <c r="BF42" s="255"/>
      <c r="BG42" s="255"/>
      <c r="BH42" s="255"/>
      <c r="BI42" s="255"/>
      <c r="BJ42" s="255"/>
      <c r="BK42" s="255"/>
      <c r="BL42" s="255"/>
      <c r="BM42" s="255"/>
      <c r="BN42" s="255"/>
      <c r="BO42" s="255"/>
      <c r="BP42" s="255"/>
      <c r="BQ42" s="255"/>
      <c r="BR42" s="255"/>
      <c r="BS42" s="255"/>
      <c r="BT42" s="255"/>
      <c r="BU42" s="255"/>
      <c r="BV42" s="255"/>
      <c r="BW42" s="255"/>
      <c r="BX42" s="255"/>
      <c r="BY42" s="255"/>
      <c r="BZ42" s="255"/>
      <c r="CA42" s="255"/>
      <c r="CB42" s="255"/>
      <c r="CC42" s="255"/>
      <c r="CD42" s="255"/>
      <c r="CE42" s="255"/>
      <c r="CF42" s="255"/>
      <c r="CG42" s="255"/>
      <c r="CH42" s="255"/>
      <c r="CI42" s="255"/>
      <c r="CJ42" s="255"/>
      <c r="CK42" s="255"/>
      <c r="CL42" s="255"/>
      <c r="CM42" s="255"/>
      <c r="CN42" s="255"/>
      <c r="CO42" s="255"/>
      <c r="CP42" s="255"/>
      <c r="CQ42" s="255"/>
      <c r="CR42" s="255"/>
      <c r="CS42" s="255"/>
      <c r="CT42" s="255"/>
      <c r="CU42" s="255"/>
      <c r="CV42" s="255"/>
      <c r="CW42" s="255"/>
      <c r="CX42" s="255"/>
      <c r="CY42" s="255"/>
      <c r="CZ42" s="255"/>
      <c r="DA42" s="255"/>
      <c r="DB42" s="255"/>
      <c r="DC42" s="255"/>
      <c r="DD42" s="255"/>
      <c r="DE42" s="255"/>
      <c r="DF42" s="255"/>
      <c r="DG42" s="255"/>
      <c r="DH42" s="255"/>
      <c r="DI42" s="255"/>
      <c r="DJ42" s="255"/>
      <c r="DK42" s="255"/>
      <c r="DL42" s="255"/>
      <c r="DM42" s="255"/>
      <c r="DN42" s="255"/>
      <c r="DO42" s="255"/>
      <c r="DP42" s="255"/>
      <c r="DQ42" s="255"/>
      <c r="DR42" s="255"/>
      <c r="DS42" s="255"/>
      <c r="DT42" s="255"/>
      <c r="DU42" s="255"/>
    </row>
    <row r="43" spans="2:125" ht="13" x14ac:dyDescent="0.2">
      <c r="Q43" s="255"/>
      <c r="S43" s="255"/>
      <c r="V43" s="255"/>
    </row>
    <row r="44" spans="2:125" ht="13" x14ac:dyDescent="0.2"/>
    <row r="45" spans="2:125" ht="13" x14ac:dyDescent="0.2"/>
    <row r="46" spans="2:125" ht="13" x14ac:dyDescent="0.2"/>
    <row r="47" spans="2:125" ht="13" x14ac:dyDescent="0.2"/>
    <row r="48" spans="2:125" ht="13" x14ac:dyDescent="0.2"/>
    <row r="49" ht="13" x14ac:dyDescent="0.2"/>
    <row r="50" ht="13" x14ac:dyDescent="0.2"/>
    <row r="51" ht="13" x14ac:dyDescent="0.2"/>
    <row r="52" ht="13" x14ac:dyDescent="0.2"/>
    <row r="53" ht="13" x14ac:dyDescent="0.2"/>
    <row r="54" ht="13" x14ac:dyDescent="0.2"/>
    <row r="55" ht="13" x14ac:dyDescent="0.2"/>
    <row r="56" ht="13" x14ac:dyDescent="0.2"/>
    <row r="57" ht="13" x14ac:dyDescent="0.2"/>
    <row r="58" ht="13" x14ac:dyDescent="0.2"/>
    <row r="59" ht="13" x14ac:dyDescent="0.2"/>
    <row r="60" ht="13" x14ac:dyDescent="0.2"/>
    <row r="61" ht="13" x14ac:dyDescent="0.2"/>
    <row r="62" ht="13" x14ac:dyDescent="0.2"/>
    <row r="63" ht="13" x14ac:dyDescent="0.2"/>
    <row r="64" ht="13" x14ac:dyDescent="0.2"/>
    <row r="65" ht="13" x14ac:dyDescent="0.2"/>
    <row r="66" ht="13" x14ac:dyDescent="0.2"/>
    <row r="67" ht="13" x14ac:dyDescent="0.2"/>
    <row r="68" ht="13" x14ac:dyDescent="0.2"/>
    <row r="69" ht="13" x14ac:dyDescent="0.2"/>
    <row r="70" ht="13" x14ac:dyDescent="0.2"/>
    <row r="71" ht="13" x14ac:dyDescent="0.2"/>
    <row r="72" ht="13" x14ac:dyDescent="0.2"/>
    <row r="73" ht="13" x14ac:dyDescent="0.2"/>
    <row r="74" ht="13" x14ac:dyDescent="0.2"/>
    <row r="75" ht="13" x14ac:dyDescent="0.2"/>
    <row r="76" ht="13" x14ac:dyDescent="0.2"/>
    <row r="77" ht="13" x14ac:dyDescent="0.2"/>
    <row r="78" ht="13" x14ac:dyDescent="0.2"/>
    <row r="79" ht="13" x14ac:dyDescent="0.2"/>
    <row r="80" ht="13" x14ac:dyDescent="0.2"/>
    <row r="81" ht="13" x14ac:dyDescent="0.2"/>
    <row r="82" ht="13" x14ac:dyDescent="0.2"/>
    <row r="83" ht="13" x14ac:dyDescent="0.2"/>
    <row r="84" ht="13" x14ac:dyDescent="0.2"/>
    <row r="85" ht="13" x14ac:dyDescent="0.2"/>
    <row r="86" ht="13" x14ac:dyDescent="0.2"/>
    <row r="87" ht="13" x14ac:dyDescent="0.2"/>
    <row r="88" ht="13" x14ac:dyDescent="0.2"/>
    <row r="89" ht="13" x14ac:dyDescent="0.2"/>
    <row r="90" ht="13" x14ac:dyDescent="0.2"/>
    <row r="91" ht="13"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6" t="s">
        <v>572</v>
      </c>
    </row>
  </sheetData>
  <sheetProtection algorithmName="SHA-512" hashValue="sNhPrVZa13UPK1dPXRgDt4Ne6WBS8GZZmF59tejXhEkAH1DjAqJQRnjxQtVNn7bhtVlxlxAU9nkgE2zjTqImLQ==" saltValue="FZsZKTord/V3+NwPVBQjv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2"/>
  <cols>
    <col min="1" max="1" width="8.26953125" style="1" customWidth="1"/>
    <col min="2" max="16" width="14.63281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3">
      <c r="B46" s="4" t="s">
        <v>1</v>
      </c>
      <c r="C46" s="5"/>
      <c r="D46" s="5"/>
      <c r="E46" s="6" t="s">
        <v>2</v>
      </c>
      <c r="F46" s="7" t="s">
        <v>573</v>
      </c>
      <c r="G46" s="8" t="s">
        <v>574</v>
      </c>
      <c r="H46" s="8" t="s">
        <v>575</v>
      </c>
      <c r="I46" s="8" t="s">
        <v>576</v>
      </c>
      <c r="J46" s="9" t="s">
        <v>577</v>
      </c>
    </row>
    <row r="47" spans="2:10" ht="57.75" customHeight="1" x14ac:dyDescent="0.2">
      <c r="B47" s="10"/>
      <c r="C47" s="1139" t="s">
        <v>3</v>
      </c>
      <c r="D47" s="1139"/>
      <c r="E47" s="1140"/>
      <c r="F47" s="11">
        <v>19.100000000000001</v>
      </c>
      <c r="G47" s="12">
        <v>18.920000000000002</v>
      </c>
      <c r="H47" s="12">
        <v>18.170000000000002</v>
      </c>
      <c r="I47" s="12">
        <v>17.25</v>
      </c>
      <c r="J47" s="13">
        <v>18.510000000000002</v>
      </c>
    </row>
    <row r="48" spans="2:10" ht="57.75" customHeight="1" x14ac:dyDescent="0.2">
      <c r="B48" s="14"/>
      <c r="C48" s="1141" t="s">
        <v>4</v>
      </c>
      <c r="D48" s="1141"/>
      <c r="E48" s="1142"/>
      <c r="F48" s="15">
        <v>3.24</v>
      </c>
      <c r="G48" s="16">
        <v>5.07</v>
      </c>
      <c r="H48" s="16">
        <v>3.45</v>
      </c>
      <c r="I48" s="16">
        <v>6.68</v>
      </c>
      <c r="J48" s="17">
        <v>6.36</v>
      </c>
    </row>
    <row r="49" spans="2:10" ht="57.75" customHeight="1" thickBot="1" x14ac:dyDescent="0.25">
      <c r="B49" s="18"/>
      <c r="C49" s="1143" t="s">
        <v>5</v>
      </c>
      <c r="D49" s="1143"/>
      <c r="E49" s="1144"/>
      <c r="F49" s="19">
        <v>4.41</v>
      </c>
      <c r="G49" s="20">
        <v>6.47</v>
      </c>
      <c r="H49" s="20">
        <v>3.24</v>
      </c>
      <c r="I49" s="20">
        <v>9.52</v>
      </c>
      <c r="J49" s="21">
        <v>6.11</v>
      </c>
    </row>
    <row r="50" spans="2:10" ht="13" x14ac:dyDescent="0.2"/>
  </sheetData>
  <sheetProtection algorithmName="SHA-512" hashValue="um9NduQg4IjSmiu1zo4eBymayC/zUHdJLQzVfrKqiUhvk7RtMVGGNroar7Jbcw4FIhvgFeeDn+81UnrRRUoAog==" saltValue="1V6XedMbjLz+mjL9CFatN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2"/>
  <cols>
    <col min="1" max="1" width="6.6328125" style="23" customWidth="1"/>
    <col min="2" max="2" width="11" style="23" customWidth="1"/>
    <col min="3" max="3" width="17" style="23" customWidth="1"/>
    <col min="4" max="5" width="16.63281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6</v>
      </c>
      <c r="K32" s="22"/>
      <c r="L32" s="22"/>
      <c r="M32" s="22"/>
      <c r="N32" s="22"/>
      <c r="O32" s="22"/>
      <c r="P32" s="22"/>
    </row>
    <row r="33" spans="1:16" ht="39" customHeight="1" thickBot="1" x14ac:dyDescent="0.3">
      <c r="A33" s="22"/>
      <c r="B33" s="25" t="s">
        <v>7</v>
      </c>
      <c r="C33" s="26"/>
      <c r="D33" s="26"/>
      <c r="E33" s="27" t="s">
        <v>2</v>
      </c>
      <c r="F33" s="28" t="s">
        <v>573</v>
      </c>
      <c r="G33" s="29" t="s">
        <v>574</v>
      </c>
      <c r="H33" s="29" t="s">
        <v>575</v>
      </c>
      <c r="I33" s="29" t="s">
        <v>576</v>
      </c>
      <c r="J33" s="30" t="s">
        <v>577</v>
      </c>
      <c r="K33" s="22"/>
      <c r="L33" s="22"/>
      <c r="M33" s="22"/>
      <c r="N33" s="22"/>
      <c r="O33" s="22"/>
      <c r="P33" s="22"/>
    </row>
    <row r="34" spans="1:16" ht="39" customHeight="1" x14ac:dyDescent="0.2">
      <c r="A34" s="22"/>
      <c r="B34" s="31"/>
      <c r="C34" s="1151" t="s">
        <v>578</v>
      </c>
      <c r="D34" s="1151"/>
      <c r="E34" s="1152"/>
      <c r="F34" s="32">
        <v>11.44</v>
      </c>
      <c r="G34" s="33">
        <v>12.09</v>
      </c>
      <c r="H34" s="33">
        <v>12.11</v>
      </c>
      <c r="I34" s="33">
        <v>10.3</v>
      </c>
      <c r="J34" s="34">
        <v>10.57</v>
      </c>
      <c r="K34" s="22"/>
      <c r="L34" s="22"/>
      <c r="M34" s="22"/>
      <c r="N34" s="22"/>
      <c r="O34" s="22"/>
      <c r="P34" s="22"/>
    </row>
    <row r="35" spans="1:16" ht="39" customHeight="1" x14ac:dyDescent="0.2">
      <c r="A35" s="22"/>
      <c r="B35" s="35"/>
      <c r="C35" s="1145" t="s">
        <v>579</v>
      </c>
      <c r="D35" s="1146"/>
      <c r="E35" s="1147"/>
      <c r="F35" s="36">
        <v>2.68</v>
      </c>
      <c r="G35" s="37">
        <v>4.4800000000000004</v>
      </c>
      <c r="H35" s="37">
        <v>2.84</v>
      </c>
      <c r="I35" s="37">
        <v>6.06</v>
      </c>
      <c r="J35" s="38">
        <v>6.36</v>
      </c>
      <c r="K35" s="22"/>
      <c r="L35" s="22"/>
      <c r="M35" s="22"/>
      <c r="N35" s="22"/>
      <c r="O35" s="22"/>
      <c r="P35" s="22"/>
    </row>
    <row r="36" spans="1:16" ht="39" customHeight="1" x14ac:dyDescent="0.2">
      <c r="A36" s="22"/>
      <c r="B36" s="35"/>
      <c r="C36" s="1145" t="s">
        <v>580</v>
      </c>
      <c r="D36" s="1146"/>
      <c r="E36" s="1147"/>
      <c r="F36" s="36">
        <v>0.75</v>
      </c>
      <c r="G36" s="37">
        <v>0.46</v>
      </c>
      <c r="H36" s="37">
        <v>0.6</v>
      </c>
      <c r="I36" s="37">
        <v>0.95</v>
      </c>
      <c r="J36" s="38">
        <v>1.78</v>
      </c>
      <c r="K36" s="22"/>
      <c r="L36" s="22"/>
      <c r="M36" s="22"/>
      <c r="N36" s="22"/>
      <c r="O36" s="22"/>
      <c r="P36" s="22"/>
    </row>
    <row r="37" spans="1:16" ht="39" customHeight="1" x14ac:dyDescent="0.2">
      <c r="A37" s="22"/>
      <c r="B37" s="35"/>
      <c r="C37" s="1145" t="s">
        <v>581</v>
      </c>
      <c r="D37" s="1146"/>
      <c r="E37" s="1147"/>
      <c r="F37" s="36">
        <v>0</v>
      </c>
      <c r="G37" s="37">
        <v>0.02</v>
      </c>
      <c r="H37" s="37">
        <v>0.12</v>
      </c>
      <c r="I37" s="37">
        <v>0.13</v>
      </c>
      <c r="J37" s="38">
        <v>0.15</v>
      </c>
      <c r="K37" s="22"/>
      <c r="L37" s="22"/>
      <c r="M37" s="22"/>
      <c r="N37" s="22"/>
      <c r="O37" s="22"/>
      <c r="P37" s="22"/>
    </row>
    <row r="38" spans="1:16" ht="39" customHeight="1" x14ac:dyDescent="0.2">
      <c r="A38" s="22"/>
      <c r="B38" s="35"/>
      <c r="C38" s="1145" t="s">
        <v>582</v>
      </c>
      <c r="D38" s="1146"/>
      <c r="E38" s="1147"/>
      <c r="F38" s="36">
        <v>0.03</v>
      </c>
      <c r="G38" s="37">
        <v>0.15</v>
      </c>
      <c r="H38" s="37">
        <v>0.1</v>
      </c>
      <c r="I38" s="37">
        <v>0.03</v>
      </c>
      <c r="J38" s="38">
        <v>0.03</v>
      </c>
      <c r="K38" s="22"/>
      <c r="L38" s="22"/>
      <c r="M38" s="22"/>
      <c r="N38" s="22"/>
      <c r="O38" s="22"/>
      <c r="P38" s="22"/>
    </row>
    <row r="39" spans="1:16" ht="39" customHeight="1" x14ac:dyDescent="0.2">
      <c r="A39" s="22"/>
      <c r="B39" s="35"/>
      <c r="C39" s="1145" t="s">
        <v>583</v>
      </c>
      <c r="D39" s="1146"/>
      <c r="E39" s="1147"/>
      <c r="F39" s="36" t="s">
        <v>584</v>
      </c>
      <c r="G39" s="37" t="s">
        <v>585</v>
      </c>
      <c r="H39" s="37">
        <v>0.24</v>
      </c>
      <c r="I39" s="37">
        <v>0.05</v>
      </c>
      <c r="J39" s="38">
        <v>0</v>
      </c>
      <c r="K39" s="22"/>
      <c r="L39" s="22"/>
      <c r="M39" s="22"/>
      <c r="N39" s="22"/>
      <c r="O39" s="22"/>
      <c r="P39" s="22"/>
    </row>
    <row r="40" spans="1:16" ht="39" customHeight="1" x14ac:dyDescent="0.2">
      <c r="A40" s="22"/>
      <c r="B40" s="35"/>
      <c r="C40" s="1145" t="s">
        <v>586</v>
      </c>
      <c r="D40" s="1146"/>
      <c r="E40" s="1147"/>
      <c r="F40" s="36">
        <v>0</v>
      </c>
      <c r="G40" s="37">
        <v>0</v>
      </c>
      <c r="H40" s="37">
        <v>0</v>
      </c>
      <c r="I40" s="37">
        <v>0</v>
      </c>
      <c r="J40" s="38">
        <v>0</v>
      </c>
      <c r="K40" s="22"/>
      <c r="L40" s="22"/>
      <c r="M40" s="22"/>
      <c r="N40" s="22"/>
      <c r="O40" s="22"/>
      <c r="P40" s="22"/>
    </row>
    <row r="41" spans="1:16" ht="39" customHeight="1" x14ac:dyDescent="0.2">
      <c r="A41" s="22"/>
      <c r="B41" s="35"/>
      <c r="C41" s="1145" t="s">
        <v>587</v>
      </c>
      <c r="D41" s="1146"/>
      <c r="E41" s="1147"/>
      <c r="F41" s="36">
        <v>0.55000000000000004</v>
      </c>
      <c r="G41" s="37">
        <v>0.57999999999999996</v>
      </c>
      <c r="H41" s="37">
        <v>0.6</v>
      </c>
      <c r="I41" s="37">
        <v>0.6</v>
      </c>
      <c r="J41" s="38">
        <v>0</v>
      </c>
      <c r="K41" s="22"/>
      <c r="L41" s="22"/>
      <c r="M41" s="22"/>
      <c r="N41" s="22"/>
      <c r="O41" s="22"/>
      <c r="P41" s="22"/>
    </row>
    <row r="42" spans="1:16" ht="39" customHeight="1" x14ac:dyDescent="0.2">
      <c r="A42" s="22"/>
      <c r="B42" s="39"/>
      <c r="C42" s="1145" t="s">
        <v>588</v>
      </c>
      <c r="D42" s="1146"/>
      <c r="E42" s="1147"/>
      <c r="F42" s="36" t="s">
        <v>531</v>
      </c>
      <c r="G42" s="37" t="s">
        <v>531</v>
      </c>
      <c r="H42" s="37" t="s">
        <v>531</v>
      </c>
      <c r="I42" s="37" t="s">
        <v>531</v>
      </c>
      <c r="J42" s="38" t="s">
        <v>531</v>
      </c>
      <c r="K42" s="22"/>
      <c r="L42" s="22"/>
      <c r="M42" s="22"/>
      <c r="N42" s="22"/>
      <c r="O42" s="22"/>
      <c r="P42" s="22"/>
    </row>
    <row r="43" spans="1:16" ht="39" customHeight="1" thickBot="1" x14ac:dyDescent="0.25">
      <c r="A43" s="22"/>
      <c r="B43" s="40"/>
      <c r="C43" s="1148" t="s">
        <v>589</v>
      </c>
      <c r="D43" s="1149"/>
      <c r="E43" s="1150"/>
      <c r="F43" s="41">
        <v>0</v>
      </c>
      <c r="G43" s="42">
        <v>0</v>
      </c>
      <c r="H43" s="42">
        <v>0</v>
      </c>
      <c r="I43" s="42">
        <v>0</v>
      </c>
      <c r="J43" s="43">
        <v>0</v>
      </c>
      <c r="K43" s="22"/>
      <c r="L43" s="22"/>
      <c r="M43" s="22"/>
      <c r="N43" s="22"/>
      <c r="O43" s="22"/>
      <c r="P43" s="22"/>
    </row>
    <row r="44" spans="1:16" ht="39" customHeight="1" x14ac:dyDescent="0.2">
      <c r="A44" s="22"/>
      <c r="B44" s="44" t="s">
        <v>8</v>
      </c>
      <c r="C44" s="45"/>
      <c r="D44" s="46"/>
      <c r="E44" s="46"/>
      <c r="F44" s="47"/>
      <c r="G44" s="47"/>
      <c r="H44" s="47"/>
      <c r="I44" s="47"/>
      <c r="J44" s="47"/>
      <c r="K44" s="22"/>
      <c r="L44" s="22"/>
      <c r="M44" s="22"/>
      <c r="N44" s="22"/>
      <c r="O44" s="22"/>
      <c r="P44" s="22"/>
    </row>
    <row r="45" spans="1:16" ht="16.5" x14ac:dyDescent="0.2">
      <c r="A45" s="22"/>
      <c r="B45" s="22"/>
      <c r="C45" s="22"/>
      <c r="D45" s="22"/>
      <c r="E45" s="22"/>
      <c r="F45" s="22"/>
      <c r="G45" s="22"/>
      <c r="H45" s="22"/>
      <c r="I45" s="22"/>
      <c r="J45" s="22"/>
      <c r="K45" s="22"/>
      <c r="L45" s="22"/>
      <c r="M45" s="22"/>
      <c r="N45" s="22"/>
      <c r="O45" s="22"/>
      <c r="P45" s="22"/>
    </row>
  </sheetData>
  <sheetProtection algorithmName="SHA-512" hashValue="ey0a9jM/y+JdyS49/J+cgau7+hz62XfEvVZ7I/+7rKWpCq5/I8PPT23mx+kxZ+CFpShOHp0n3wK+9c57kw9Aww==" saltValue="GN+ANp9ehzIAHUGHlini6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5" customHeight="1" zeroHeight="1" x14ac:dyDescent="0.2"/>
  <cols>
    <col min="1" max="1" width="6.6328125" style="49" customWidth="1"/>
    <col min="2" max="3" width="10.90625" style="49" customWidth="1"/>
    <col min="4" max="4" width="10" style="49" customWidth="1"/>
    <col min="5" max="10" width="11" style="49" customWidth="1"/>
    <col min="11" max="15" width="13.08984375" style="49" customWidth="1"/>
    <col min="16" max="21" width="11.453125" style="49" customWidth="1"/>
    <col min="22" max="16384" width="0" style="49" hidden="1"/>
  </cols>
  <sheetData>
    <row r="1" spans="1:21" ht="13.5" customHeight="1" x14ac:dyDescent="0.2">
      <c r="A1" s="48"/>
      <c r="B1" s="48"/>
      <c r="C1" s="48"/>
      <c r="D1" s="48"/>
      <c r="E1" s="48"/>
      <c r="F1" s="48"/>
      <c r="G1" s="48"/>
      <c r="H1" s="48"/>
      <c r="I1" s="48"/>
      <c r="J1" s="48"/>
      <c r="K1" s="48"/>
      <c r="L1" s="48"/>
      <c r="M1" s="48"/>
      <c r="N1" s="48"/>
      <c r="O1" s="48"/>
      <c r="P1" s="48"/>
      <c r="Q1" s="48"/>
      <c r="R1" s="48"/>
      <c r="S1" s="48"/>
      <c r="T1" s="48"/>
      <c r="U1" s="48"/>
    </row>
    <row r="2" spans="1:21" ht="13.5" customHeight="1" x14ac:dyDescent="0.2">
      <c r="A2" s="48"/>
      <c r="B2" s="48"/>
      <c r="C2" s="48"/>
      <c r="D2" s="48"/>
      <c r="E2" s="48"/>
      <c r="F2" s="48"/>
      <c r="G2" s="48"/>
      <c r="H2" s="48"/>
      <c r="I2" s="48"/>
      <c r="J2" s="48"/>
      <c r="K2" s="48"/>
      <c r="L2" s="48"/>
      <c r="M2" s="48"/>
      <c r="N2" s="48"/>
      <c r="O2" s="48"/>
      <c r="P2" s="48"/>
      <c r="Q2" s="48"/>
      <c r="R2" s="48"/>
      <c r="S2" s="48"/>
      <c r="T2" s="48"/>
      <c r="U2" s="48"/>
    </row>
    <row r="3" spans="1:21" ht="13.5" customHeight="1" x14ac:dyDescent="0.2">
      <c r="A3" s="48"/>
      <c r="B3" s="48"/>
      <c r="C3" s="48"/>
      <c r="D3" s="48"/>
      <c r="E3" s="48"/>
      <c r="F3" s="48"/>
      <c r="G3" s="48"/>
      <c r="H3" s="48"/>
      <c r="I3" s="48"/>
      <c r="J3" s="48"/>
      <c r="K3" s="48"/>
      <c r="L3" s="48"/>
      <c r="M3" s="48"/>
      <c r="N3" s="48"/>
      <c r="O3" s="48"/>
      <c r="P3" s="48"/>
      <c r="Q3" s="48"/>
      <c r="R3" s="48"/>
      <c r="S3" s="48"/>
      <c r="T3" s="48"/>
      <c r="U3" s="48"/>
    </row>
    <row r="4" spans="1:21" ht="13.5" customHeight="1" x14ac:dyDescent="0.2">
      <c r="A4" s="48"/>
      <c r="B4" s="48"/>
      <c r="C4" s="48"/>
      <c r="D4" s="48"/>
      <c r="E4" s="48"/>
      <c r="F4" s="48"/>
      <c r="G4" s="48"/>
      <c r="H4" s="48"/>
      <c r="I4" s="48"/>
      <c r="J4" s="48"/>
      <c r="K4" s="48"/>
      <c r="L4" s="48"/>
      <c r="M4" s="48"/>
      <c r="N4" s="48"/>
      <c r="O4" s="48"/>
      <c r="P4" s="48"/>
      <c r="Q4" s="48"/>
      <c r="R4" s="48"/>
      <c r="S4" s="48"/>
      <c r="T4" s="48"/>
      <c r="U4" s="48"/>
    </row>
    <row r="5" spans="1:21" ht="13.5" customHeight="1" x14ac:dyDescent="0.2">
      <c r="A5" s="48"/>
      <c r="B5" s="48"/>
      <c r="C5" s="48"/>
      <c r="D5" s="48"/>
      <c r="E5" s="48"/>
      <c r="F5" s="48"/>
      <c r="G5" s="48"/>
      <c r="H5" s="48"/>
      <c r="I5" s="48"/>
      <c r="J5" s="48"/>
      <c r="K5" s="48"/>
      <c r="L5" s="48"/>
      <c r="M5" s="48"/>
      <c r="N5" s="48"/>
      <c r="O5" s="48"/>
      <c r="P5" s="48"/>
      <c r="Q5" s="48"/>
      <c r="R5" s="48"/>
      <c r="S5" s="48"/>
      <c r="T5" s="48"/>
      <c r="U5" s="48"/>
    </row>
    <row r="6" spans="1:21" ht="13.5" customHeight="1" x14ac:dyDescent="0.2">
      <c r="A6" s="48"/>
      <c r="B6" s="48"/>
      <c r="C6" s="48"/>
      <c r="D6" s="48"/>
      <c r="E6" s="48"/>
      <c r="F6" s="48"/>
      <c r="G6" s="48"/>
      <c r="H6" s="48"/>
      <c r="I6" s="48"/>
      <c r="J6" s="48"/>
      <c r="K6" s="48"/>
      <c r="L6" s="48"/>
      <c r="M6" s="48"/>
      <c r="N6" s="48"/>
      <c r="O6" s="48"/>
      <c r="P6" s="48"/>
      <c r="Q6" s="48"/>
      <c r="R6" s="48"/>
      <c r="S6" s="48"/>
      <c r="T6" s="48"/>
      <c r="U6" s="48"/>
    </row>
    <row r="7" spans="1:21" ht="13.5" customHeight="1" x14ac:dyDescent="0.2">
      <c r="A7" s="48"/>
      <c r="B7" s="48"/>
      <c r="C7" s="48"/>
      <c r="D7" s="48"/>
      <c r="E7" s="48"/>
      <c r="F7" s="48"/>
      <c r="G7" s="48"/>
      <c r="H7" s="48"/>
      <c r="I7" s="48"/>
      <c r="J7" s="48"/>
      <c r="K7" s="48"/>
      <c r="L7" s="48"/>
      <c r="M7" s="48"/>
      <c r="N7" s="48"/>
      <c r="O7" s="48"/>
      <c r="P7" s="48"/>
      <c r="Q7" s="48"/>
      <c r="R7" s="48"/>
      <c r="S7" s="48"/>
      <c r="T7" s="48"/>
      <c r="U7" s="48"/>
    </row>
    <row r="8" spans="1:21" ht="13.5" customHeight="1" x14ac:dyDescent="0.2">
      <c r="A8" s="48"/>
      <c r="B8" s="48"/>
      <c r="C8" s="48"/>
      <c r="D8" s="48"/>
      <c r="E8" s="48"/>
      <c r="F8" s="48"/>
      <c r="G8" s="48"/>
      <c r="H8" s="48"/>
      <c r="I8" s="48"/>
      <c r="J8" s="48"/>
      <c r="K8" s="48"/>
      <c r="L8" s="48"/>
      <c r="M8" s="48"/>
      <c r="N8" s="48"/>
      <c r="O8" s="48"/>
      <c r="P8" s="48"/>
      <c r="Q8" s="48"/>
      <c r="R8" s="48"/>
      <c r="S8" s="48"/>
      <c r="T8" s="48"/>
      <c r="U8" s="48"/>
    </row>
    <row r="9" spans="1:21" ht="13.5" customHeight="1" x14ac:dyDescent="0.2">
      <c r="A9" s="48"/>
      <c r="B9" s="48"/>
      <c r="C9" s="48"/>
      <c r="D9" s="48"/>
      <c r="E9" s="48"/>
      <c r="F9" s="48"/>
      <c r="G9" s="48"/>
      <c r="H9" s="48"/>
      <c r="I9" s="48"/>
      <c r="J9" s="48"/>
      <c r="K9" s="48"/>
      <c r="L9" s="48"/>
      <c r="M9" s="48"/>
      <c r="N9" s="48"/>
      <c r="O9" s="48"/>
      <c r="P9" s="48"/>
      <c r="Q9" s="48"/>
      <c r="R9" s="48"/>
      <c r="S9" s="48"/>
      <c r="T9" s="48"/>
      <c r="U9" s="48"/>
    </row>
    <row r="10" spans="1:21" ht="13.5" customHeight="1" x14ac:dyDescent="0.2">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2">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2">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2">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2">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2">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2">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2">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2">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2">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2">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2">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2">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2">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2">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2">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2">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2">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2">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2">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2">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2">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2">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2">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2">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2">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2">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2">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2">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2">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2">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2">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2">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5">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3">
      <c r="A44" s="48"/>
      <c r="B44" s="51" t="s">
        <v>10</v>
      </c>
      <c r="C44" s="52"/>
      <c r="D44" s="52"/>
      <c r="E44" s="53"/>
      <c r="F44" s="53"/>
      <c r="G44" s="53"/>
      <c r="H44" s="53"/>
      <c r="I44" s="53"/>
      <c r="J44" s="54" t="s">
        <v>2</v>
      </c>
      <c r="K44" s="55" t="s">
        <v>573</v>
      </c>
      <c r="L44" s="56" t="s">
        <v>574</v>
      </c>
      <c r="M44" s="56" t="s">
        <v>575</v>
      </c>
      <c r="N44" s="56" t="s">
        <v>576</v>
      </c>
      <c r="O44" s="57" t="s">
        <v>577</v>
      </c>
      <c r="P44" s="48"/>
      <c r="Q44" s="48"/>
      <c r="R44" s="48"/>
      <c r="S44" s="48"/>
      <c r="T44" s="48"/>
      <c r="U44" s="48"/>
    </row>
    <row r="45" spans="1:21" ht="30.75" customHeight="1" x14ac:dyDescent="0.2">
      <c r="A45" s="48"/>
      <c r="B45" s="1153" t="s">
        <v>11</v>
      </c>
      <c r="C45" s="1154"/>
      <c r="D45" s="58"/>
      <c r="E45" s="1159" t="s">
        <v>12</v>
      </c>
      <c r="F45" s="1159"/>
      <c r="G45" s="1159"/>
      <c r="H45" s="1159"/>
      <c r="I45" s="1159"/>
      <c r="J45" s="1160"/>
      <c r="K45" s="59">
        <v>1149</v>
      </c>
      <c r="L45" s="60">
        <v>1168</v>
      </c>
      <c r="M45" s="60">
        <v>1231</v>
      </c>
      <c r="N45" s="60">
        <v>1200</v>
      </c>
      <c r="O45" s="61">
        <v>1249</v>
      </c>
      <c r="P45" s="48"/>
      <c r="Q45" s="48"/>
      <c r="R45" s="48"/>
      <c r="S45" s="48"/>
      <c r="T45" s="48"/>
      <c r="U45" s="48"/>
    </row>
    <row r="46" spans="1:21" ht="30.75" customHeight="1" x14ac:dyDescent="0.2">
      <c r="A46" s="48"/>
      <c r="B46" s="1155"/>
      <c r="C46" s="1156"/>
      <c r="D46" s="62"/>
      <c r="E46" s="1161" t="s">
        <v>13</v>
      </c>
      <c r="F46" s="1161"/>
      <c r="G46" s="1161"/>
      <c r="H46" s="1161"/>
      <c r="I46" s="1161"/>
      <c r="J46" s="1162"/>
      <c r="K46" s="63" t="s">
        <v>531</v>
      </c>
      <c r="L46" s="64" t="s">
        <v>531</v>
      </c>
      <c r="M46" s="64" t="s">
        <v>531</v>
      </c>
      <c r="N46" s="64" t="s">
        <v>531</v>
      </c>
      <c r="O46" s="65" t="s">
        <v>531</v>
      </c>
      <c r="P46" s="48"/>
      <c r="Q46" s="48"/>
      <c r="R46" s="48"/>
      <c r="S46" s="48"/>
      <c r="T46" s="48"/>
      <c r="U46" s="48"/>
    </row>
    <row r="47" spans="1:21" ht="30.75" customHeight="1" x14ac:dyDescent="0.2">
      <c r="A47" s="48"/>
      <c r="B47" s="1155"/>
      <c r="C47" s="1156"/>
      <c r="D47" s="62"/>
      <c r="E47" s="1161" t="s">
        <v>14</v>
      </c>
      <c r="F47" s="1161"/>
      <c r="G47" s="1161"/>
      <c r="H47" s="1161"/>
      <c r="I47" s="1161"/>
      <c r="J47" s="1162"/>
      <c r="K47" s="63" t="s">
        <v>531</v>
      </c>
      <c r="L47" s="64" t="s">
        <v>531</v>
      </c>
      <c r="M47" s="64" t="s">
        <v>531</v>
      </c>
      <c r="N47" s="64" t="s">
        <v>531</v>
      </c>
      <c r="O47" s="65" t="s">
        <v>531</v>
      </c>
      <c r="P47" s="48"/>
      <c r="Q47" s="48"/>
      <c r="R47" s="48"/>
      <c r="S47" s="48"/>
      <c r="T47" s="48"/>
      <c r="U47" s="48"/>
    </row>
    <row r="48" spans="1:21" ht="30.75" customHeight="1" x14ac:dyDescent="0.2">
      <c r="A48" s="48"/>
      <c r="B48" s="1155"/>
      <c r="C48" s="1156"/>
      <c r="D48" s="62"/>
      <c r="E48" s="1161" t="s">
        <v>15</v>
      </c>
      <c r="F48" s="1161"/>
      <c r="G48" s="1161"/>
      <c r="H48" s="1161"/>
      <c r="I48" s="1161"/>
      <c r="J48" s="1162"/>
      <c r="K48" s="63">
        <v>327</v>
      </c>
      <c r="L48" s="64">
        <v>338</v>
      </c>
      <c r="M48" s="64">
        <v>335</v>
      </c>
      <c r="N48" s="64">
        <v>363</v>
      </c>
      <c r="O48" s="65">
        <v>319</v>
      </c>
      <c r="P48" s="48"/>
      <c r="Q48" s="48"/>
      <c r="R48" s="48"/>
      <c r="S48" s="48"/>
      <c r="T48" s="48"/>
      <c r="U48" s="48"/>
    </row>
    <row r="49" spans="1:21" ht="30.75" customHeight="1" x14ac:dyDescent="0.2">
      <c r="A49" s="48"/>
      <c r="B49" s="1155"/>
      <c r="C49" s="1156"/>
      <c r="D49" s="62"/>
      <c r="E49" s="1161" t="s">
        <v>16</v>
      </c>
      <c r="F49" s="1161"/>
      <c r="G49" s="1161"/>
      <c r="H49" s="1161"/>
      <c r="I49" s="1161"/>
      <c r="J49" s="1162"/>
      <c r="K49" s="63">
        <v>117</v>
      </c>
      <c r="L49" s="64">
        <v>104</v>
      </c>
      <c r="M49" s="64">
        <v>67</v>
      </c>
      <c r="N49" s="64" t="s">
        <v>531</v>
      </c>
      <c r="O49" s="65" t="s">
        <v>531</v>
      </c>
      <c r="P49" s="48"/>
      <c r="Q49" s="48"/>
      <c r="R49" s="48"/>
      <c r="S49" s="48"/>
      <c r="T49" s="48"/>
      <c r="U49" s="48"/>
    </row>
    <row r="50" spans="1:21" ht="30.75" customHeight="1" x14ac:dyDescent="0.2">
      <c r="A50" s="48"/>
      <c r="B50" s="1155"/>
      <c r="C50" s="1156"/>
      <c r="D50" s="62"/>
      <c r="E50" s="1161" t="s">
        <v>17</v>
      </c>
      <c r="F50" s="1161"/>
      <c r="G50" s="1161"/>
      <c r="H50" s="1161"/>
      <c r="I50" s="1161"/>
      <c r="J50" s="1162"/>
      <c r="K50" s="63" t="s">
        <v>531</v>
      </c>
      <c r="L50" s="64" t="s">
        <v>531</v>
      </c>
      <c r="M50" s="64" t="s">
        <v>531</v>
      </c>
      <c r="N50" s="64" t="s">
        <v>531</v>
      </c>
      <c r="O50" s="65" t="s">
        <v>531</v>
      </c>
      <c r="P50" s="48"/>
      <c r="Q50" s="48"/>
      <c r="R50" s="48"/>
      <c r="S50" s="48"/>
      <c r="T50" s="48"/>
      <c r="U50" s="48"/>
    </row>
    <row r="51" spans="1:21" ht="30.75" customHeight="1" x14ac:dyDescent="0.2">
      <c r="A51" s="48"/>
      <c r="B51" s="1157"/>
      <c r="C51" s="1158"/>
      <c r="D51" s="66"/>
      <c r="E51" s="1161" t="s">
        <v>18</v>
      </c>
      <c r="F51" s="1161"/>
      <c r="G51" s="1161"/>
      <c r="H51" s="1161"/>
      <c r="I51" s="1161"/>
      <c r="J51" s="1162"/>
      <c r="K51" s="63" t="s">
        <v>531</v>
      </c>
      <c r="L51" s="64" t="s">
        <v>531</v>
      </c>
      <c r="M51" s="64" t="s">
        <v>531</v>
      </c>
      <c r="N51" s="64" t="s">
        <v>531</v>
      </c>
      <c r="O51" s="65" t="s">
        <v>531</v>
      </c>
      <c r="P51" s="48"/>
      <c r="Q51" s="48"/>
      <c r="R51" s="48"/>
      <c r="S51" s="48"/>
      <c r="T51" s="48"/>
      <c r="U51" s="48"/>
    </row>
    <row r="52" spans="1:21" ht="30.75" customHeight="1" x14ac:dyDescent="0.2">
      <c r="A52" s="48"/>
      <c r="B52" s="1163" t="s">
        <v>19</v>
      </c>
      <c r="C52" s="1164"/>
      <c r="D52" s="66"/>
      <c r="E52" s="1161" t="s">
        <v>20</v>
      </c>
      <c r="F52" s="1161"/>
      <c r="G52" s="1161"/>
      <c r="H52" s="1161"/>
      <c r="I52" s="1161"/>
      <c r="J52" s="1162"/>
      <c r="K52" s="63">
        <v>1217</v>
      </c>
      <c r="L52" s="64">
        <v>1273</v>
      </c>
      <c r="M52" s="64">
        <v>1304</v>
      </c>
      <c r="N52" s="64">
        <v>1280</v>
      </c>
      <c r="O52" s="65">
        <v>1279</v>
      </c>
      <c r="P52" s="48"/>
      <c r="Q52" s="48"/>
      <c r="R52" s="48"/>
      <c r="S52" s="48"/>
      <c r="T52" s="48"/>
      <c r="U52" s="48"/>
    </row>
    <row r="53" spans="1:21" ht="30.75" customHeight="1" thickBot="1" x14ac:dyDescent="0.25">
      <c r="A53" s="48"/>
      <c r="B53" s="1165" t="s">
        <v>21</v>
      </c>
      <c r="C53" s="1166"/>
      <c r="D53" s="67"/>
      <c r="E53" s="1167" t="s">
        <v>22</v>
      </c>
      <c r="F53" s="1167"/>
      <c r="G53" s="1167"/>
      <c r="H53" s="1167"/>
      <c r="I53" s="1167"/>
      <c r="J53" s="1168"/>
      <c r="K53" s="68">
        <v>376</v>
      </c>
      <c r="L53" s="69">
        <v>337</v>
      </c>
      <c r="M53" s="69">
        <v>329</v>
      </c>
      <c r="N53" s="69">
        <v>283</v>
      </c>
      <c r="O53" s="70">
        <v>289</v>
      </c>
      <c r="P53" s="48"/>
      <c r="Q53" s="48"/>
      <c r="R53" s="48"/>
      <c r="S53" s="48"/>
      <c r="T53" s="48"/>
      <c r="U53" s="48"/>
    </row>
    <row r="54" spans="1:21" ht="24" customHeight="1" x14ac:dyDescent="0.2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2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3">
      <c r="A56" s="48"/>
      <c r="B56" s="72" t="s">
        <v>25</v>
      </c>
      <c r="C56" s="73"/>
      <c r="D56" s="73"/>
      <c r="E56" s="73"/>
      <c r="F56" s="73"/>
      <c r="G56" s="73"/>
      <c r="H56" s="73"/>
      <c r="I56" s="73"/>
      <c r="J56" s="73"/>
      <c r="K56" s="74"/>
      <c r="L56" s="74"/>
      <c r="M56" s="74"/>
      <c r="N56" s="74"/>
      <c r="O56" s="75" t="s">
        <v>590</v>
      </c>
      <c r="P56" s="48"/>
      <c r="Q56" s="48"/>
      <c r="R56" s="48"/>
      <c r="S56" s="48"/>
      <c r="T56" s="48"/>
      <c r="U56" s="48"/>
    </row>
    <row r="57" spans="1:21" ht="31.5" customHeight="1" thickBot="1" x14ac:dyDescent="0.3">
      <c r="A57" s="48"/>
      <c r="B57" s="76"/>
      <c r="C57" s="77"/>
      <c r="D57" s="77"/>
      <c r="E57" s="78"/>
      <c r="F57" s="78"/>
      <c r="G57" s="78"/>
      <c r="H57" s="78"/>
      <c r="I57" s="78"/>
      <c r="J57" s="79" t="s">
        <v>2</v>
      </c>
      <c r="K57" s="80" t="s">
        <v>591</v>
      </c>
      <c r="L57" s="81" t="s">
        <v>592</v>
      </c>
      <c r="M57" s="81" t="s">
        <v>593</v>
      </c>
      <c r="N57" s="81" t="s">
        <v>594</v>
      </c>
      <c r="O57" s="82" t="s">
        <v>595</v>
      </c>
      <c r="P57" s="48"/>
      <c r="Q57" s="48"/>
      <c r="R57" s="48"/>
      <c r="S57" s="48"/>
      <c r="T57" s="48"/>
      <c r="U57" s="48"/>
    </row>
    <row r="58" spans="1:21" ht="31.5" customHeight="1" x14ac:dyDescent="0.2">
      <c r="B58" s="1169" t="s">
        <v>26</v>
      </c>
      <c r="C58" s="1170"/>
      <c r="D58" s="1175" t="s">
        <v>27</v>
      </c>
      <c r="E58" s="1176"/>
      <c r="F58" s="1176"/>
      <c r="G58" s="1176"/>
      <c r="H58" s="1176"/>
      <c r="I58" s="1176"/>
      <c r="J58" s="1177"/>
      <c r="K58" s="83"/>
      <c r="L58" s="84"/>
      <c r="M58" s="84"/>
      <c r="N58" s="84"/>
      <c r="O58" s="85"/>
    </row>
    <row r="59" spans="1:21" ht="31.5" customHeight="1" x14ac:dyDescent="0.2">
      <c r="B59" s="1171"/>
      <c r="C59" s="1172"/>
      <c r="D59" s="1178" t="s">
        <v>28</v>
      </c>
      <c r="E59" s="1179"/>
      <c r="F59" s="1179"/>
      <c r="G59" s="1179"/>
      <c r="H59" s="1179"/>
      <c r="I59" s="1179"/>
      <c r="J59" s="1180"/>
      <c r="K59" s="86"/>
      <c r="L59" s="87"/>
      <c r="M59" s="87"/>
      <c r="N59" s="87"/>
      <c r="O59" s="88"/>
    </row>
    <row r="60" spans="1:21" ht="31.5" customHeight="1" thickBot="1" x14ac:dyDescent="0.25">
      <c r="B60" s="1173"/>
      <c r="C60" s="1174"/>
      <c r="D60" s="1181" t="s">
        <v>29</v>
      </c>
      <c r="E60" s="1182"/>
      <c r="F60" s="1182"/>
      <c r="G60" s="1182"/>
      <c r="H60" s="1182"/>
      <c r="I60" s="1182"/>
      <c r="J60" s="1183"/>
      <c r="K60" s="89"/>
      <c r="L60" s="90"/>
      <c r="M60" s="90"/>
      <c r="N60" s="90"/>
      <c r="O60" s="91"/>
    </row>
    <row r="61" spans="1:21" ht="24" customHeight="1" x14ac:dyDescent="0.2">
      <c r="B61" s="92"/>
      <c r="C61" s="92"/>
      <c r="D61" s="93" t="s">
        <v>30</v>
      </c>
      <c r="E61" s="94"/>
      <c r="F61" s="94"/>
      <c r="G61" s="94"/>
      <c r="H61" s="94"/>
      <c r="I61" s="94"/>
      <c r="J61" s="94"/>
      <c r="K61" s="94"/>
      <c r="L61" s="94"/>
      <c r="M61" s="94"/>
      <c r="N61" s="94"/>
      <c r="O61" s="94"/>
    </row>
    <row r="62" spans="1:21" ht="24" customHeight="1" x14ac:dyDescent="0.2">
      <c r="B62" s="95"/>
      <c r="C62" s="95"/>
      <c r="D62" s="93" t="s">
        <v>31</v>
      </c>
      <c r="E62" s="94"/>
      <c r="F62" s="94"/>
      <c r="G62" s="94"/>
      <c r="H62" s="94"/>
      <c r="I62" s="94"/>
      <c r="J62" s="94"/>
      <c r="K62" s="94"/>
      <c r="L62" s="94"/>
      <c r="M62" s="94"/>
      <c r="N62" s="94"/>
      <c r="O62" s="94"/>
    </row>
    <row r="63" spans="1:21" ht="24" customHeight="1" x14ac:dyDescent="0.2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2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PgYJJCIu6CyZRXwVOpDn12G+vVfCkwaXZc3pyA/MI3TqVok/ets9j52hcFNhQaVcZCuvKznL5Vi62pctkjoiyQ==" saltValue="TxpFUSNhEQxMebsWWPkUj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0"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2"/>
  <cols>
    <col min="1" max="1" width="6.6328125" style="96" customWidth="1"/>
    <col min="2" max="3" width="12.6328125" style="96" customWidth="1"/>
    <col min="4" max="4" width="11.6328125" style="96" customWidth="1"/>
    <col min="5" max="8" width="10.36328125" style="96" customWidth="1"/>
    <col min="9" max="13" width="16.36328125" style="96" customWidth="1"/>
    <col min="14" max="19" width="12.6328125" style="96" customWidth="1"/>
    <col min="20" max="16384" width="0" style="96"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7" t="s">
        <v>9</v>
      </c>
    </row>
    <row r="40" spans="2:13" ht="27.75" customHeight="1" thickBot="1" x14ac:dyDescent="0.3">
      <c r="B40" s="98" t="s">
        <v>10</v>
      </c>
      <c r="C40" s="99"/>
      <c r="D40" s="99"/>
      <c r="E40" s="100"/>
      <c r="F40" s="100"/>
      <c r="G40" s="100"/>
      <c r="H40" s="101" t="s">
        <v>2</v>
      </c>
      <c r="I40" s="102" t="s">
        <v>573</v>
      </c>
      <c r="J40" s="103" t="s">
        <v>574</v>
      </c>
      <c r="K40" s="103" t="s">
        <v>575</v>
      </c>
      <c r="L40" s="103" t="s">
        <v>576</v>
      </c>
      <c r="M40" s="104" t="s">
        <v>577</v>
      </c>
    </row>
    <row r="41" spans="2:13" ht="27.75" customHeight="1" x14ac:dyDescent="0.2">
      <c r="B41" s="1184" t="s">
        <v>32</v>
      </c>
      <c r="C41" s="1185"/>
      <c r="D41" s="105"/>
      <c r="E41" s="1190" t="s">
        <v>33</v>
      </c>
      <c r="F41" s="1190"/>
      <c r="G41" s="1190"/>
      <c r="H41" s="1191"/>
      <c r="I41" s="351">
        <v>12701</v>
      </c>
      <c r="J41" s="352">
        <v>13020</v>
      </c>
      <c r="K41" s="352">
        <v>13366</v>
      </c>
      <c r="L41" s="352">
        <v>14117</v>
      </c>
      <c r="M41" s="353">
        <v>16366</v>
      </c>
    </row>
    <row r="42" spans="2:13" ht="27.75" customHeight="1" x14ac:dyDescent="0.2">
      <c r="B42" s="1186"/>
      <c r="C42" s="1187"/>
      <c r="D42" s="106"/>
      <c r="E42" s="1192" t="s">
        <v>34</v>
      </c>
      <c r="F42" s="1192"/>
      <c r="G42" s="1192"/>
      <c r="H42" s="1193"/>
      <c r="I42" s="354" t="s">
        <v>531</v>
      </c>
      <c r="J42" s="355" t="s">
        <v>531</v>
      </c>
      <c r="K42" s="355" t="s">
        <v>531</v>
      </c>
      <c r="L42" s="355" t="s">
        <v>531</v>
      </c>
      <c r="M42" s="356" t="s">
        <v>531</v>
      </c>
    </row>
    <row r="43" spans="2:13" ht="27.75" customHeight="1" x14ac:dyDescent="0.2">
      <c r="B43" s="1186"/>
      <c r="C43" s="1187"/>
      <c r="D43" s="106"/>
      <c r="E43" s="1192" t="s">
        <v>35</v>
      </c>
      <c r="F43" s="1192"/>
      <c r="G43" s="1192"/>
      <c r="H43" s="1193"/>
      <c r="I43" s="354">
        <v>4641</v>
      </c>
      <c r="J43" s="355">
        <v>4509</v>
      </c>
      <c r="K43" s="355">
        <v>4406</v>
      </c>
      <c r="L43" s="355">
        <v>4474</v>
      </c>
      <c r="M43" s="356">
        <v>4427</v>
      </c>
    </row>
    <row r="44" spans="2:13" ht="27.75" customHeight="1" x14ac:dyDescent="0.2">
      <c r="B44" s="1186"/>
      <c r="C44" s="1187"/>
      <c r="D44" s="106"/>
      <c r="E44" s="1192" t="s">
        <v>36</v>
      </c>
      <c r="F44" s="1192"/>
      <c r="G44" s="1192"/>
      <c r="H44" s="1193"/>
      <c r="I44" s="354">
        <v>168</v>
      </c>
      <c r="J44" s="355">
        <v>66</v>
      </c>
      <c r="K44" s="355" t="s">
        <v>531</v>
      </c>
      <c r="L44" s="355" t="s">
        <v>531</v>
      </c>
      <c r="M44" s="356" t="s">
        <v>531</v>
      </c>
    </row>
    <row r="45" spans="2:13" ht="27.75" customHeight="1" x14ac:dyDescent="0.2">
      <c r="B45" s="1186"/>
      <c r="C45" s="1187"/>
      <c r="D45" s="106"/>
      <c r="E45" s="1192" t="s">
        <v>37</v>
      </c>
      <c r="F45" s="1192"/>
      <c r="G45" s="1192"/>
      <c r="H45" s="1193"/>
      <c r="I45" s="354">
        <v>1739</v>
      </c>
      <c r="J45" s="355">
        <v>1715</v>
      </c>
      <c r="K45" s="355">
        <v>1749</v>
      </c>
      <c r="L45" s="355">
        <v>1751</v>
      </c>
      <c r="M45" s="356">
        <v>1723</v>
      </c>
    </row>
    <row r="46" spans="2:13" ht="27.75" customHeight="1" x14ac:dyDescent="0.2">
      <c r="B46" s="1186"/>
      <c r="C46" s="1187"/>
      <c r="D46" s="107"/>
      <c r="E46" s="1192" t="s">
        <v>38</v>
      </c>
      <c r="F46" s="1192"/>
      <c r="G46" s="1192"/>
      <c r="H46" s="1193"/>
      <c r="I46" s="354" t="s">
        <v>531</v>
      </c>
      <c r="J46" s="355" t="s">
        <v>531</v>
      </c>
      <c r="K46" s="355" t="s">
        <v>531</v>
      </c>
      <c r="L46" s="355" t="s">
        <v>531</v>
      </c>
      <c r="M46" s="356" t="s">
        <v>531</v>
      </c>
    </row>
    <row r="47" spans="2:13" ht="27.75" customHeight="1" x14ac:dyDescent="0.2">
      <c r="B47" s="1186"/>
      <c r="C47" s="1187"/>
      <c r="D47" s="108"/>
      <c r="E47" s="1194" t="s">
        <v>39</v>
      </c>
      <c r="F47" s="1195"/>
      <c r="G47" s="1195"/>
      <c r="H47" s="1196"/>
      <c r="I47" s="354" t="s">
        <v>531</v>
      </c>
      <c r="J47" s="355" t="s">
        <v>531</v>
      </c>
      <c r="K47" s="355" t="s">
        <v>531</v>
      </c>
      <c r="L47" s="355" t="s">
        <v>531</v>
      </c>
      <c r="M47" s="356" t="s">
        <v>531</v>
      </c>
    </row>
    <row r="48" spans="2:13" ht="27.75" customHeight="1" x14ac:dyDescent="0.2">
      <c r="B48" s="1186"/>
      <c r="C48" s="1187"/>
      <c r="D48" s="106"/>
      <c r="E48" s="1192" t="s">
        <v>40</v>
      </c>
      <c r="F48" s="1192"/>
      <c r="G48" s="1192"/>
      <c r="H48" s="1193"/>
      <c r="I48" s="354" t="s">
        <v>531</v>
      </c>
      <c r="J48" s="355" t="s">
        <v>531</v>
      </c>
      <c r="K48" s="355" t="s">
        <v>531</v>
      </c>
      <c r="L48" s="355" t="s">
        <v>531</v>
      </c>
      <c r="M48" s="356" t="s">
        <v>531</v>
      </c>
    </row>
    <row r="49" spans="2:13" ht="27.75" customHeight="1" x14ac:dyDescent="0.2">
      <c r="B49" s="1188"/>
      <c r="C49" s="1189"/>
      <c r="D49" s="106"/>
      <c r="E49" s="1192" t="s">
        <v>41</v>
      </c>
      <c r="F49" s="1192"/>
      <c r="G49" s="1192"/>
      <c r="H49" s="1193"/>
      <c r="I49" s="354" t="s">
        <v>531</v>
      </c>
      <c r="J49" s="355" t="s">
        <v>531</v>
      </c>
      <c r="K49" s="355" t="s">
        <v>531</v>
      </c>
      <c r="L49" s="355" t="s">
        <v>531</v>
      </c>
      <c r="M49" s="356" t="s">
        <v>531</v>
      </c>
    </row>
    <row r="50" spans="2:13" ht="27.75" customHeight="1" x14ac:dyDescent="0.2">
      <c r="B50" s="1197" t="s">
        <v>42</v>
      </c>
      <c r="C50" s="1198"/>
      <c r="D50" s="109"/>
      <c r="E50" s="1192" t="s">
        <v>43</v>
      </c>
      <c r="F50" s="1192"/>
      <c r="G50" s="1192"/>
      <c r="H50" s="1193"/>
      <c r="I50" s="354">
        <v>6288</v>
      </c>
      <c r="J50" s="355">
        <v>6373</v>
      </c>
      <c r="K50" s="355">
        <v>6375</v>
      </c>
      <c r="L50" s="355">
        <v>6638</v>
      </c>
      <c r="M50" s="356">
        <v>6756</v>
      </c>
    </row>
    <row r="51" spans="2:13" ht="27.75" customHeight="1" x14ac:dyDescent="0.2">
      <c r="B51" s="1186"/>
      <c r="C51" s="1187"/>
      <c r="D51" s="106"/>
      <c r="E51" s="1192" t="s">
        <v>44</v>
      </c>
      <c r="F51" s="1192"/>
      <c r="G51" s="1192"/>
      <c r="H51" s="1193"/>
      <c r="I51" s="354">
        <v>280</v>
      </c>
      <c r="J51" s="355">
        <v>280</v>
      </c>
      <c r="K51" s="355">
        <v>224</v>
      </c>
      <c r="L51" s="355">
        <v>250</v>
      </c>
      <c r="M51" s="356">
        <v>409</v>
      </c>
    </row>
    <row r="52" spans="2:13" ht="27.75" customHeight="1" x14ac:dyDescent="0.2">
      <c r="B52" s="1188"/>
      <c r="C52" s="1189"/>
      <c r="D52" s="106"/>
      <c r="E52" s="1192" t="s">
        <v>45</v>
      </c>
      <c r="F52" s="1192"/>
      <c r="G52" s="1192"/>
      <c r="H52" s="1193"/>
      <c r="I52" s="354">
        <v>12567</v>
      </c>
      <c r="J52" s="355">
        <v>12700</v>
      </c>
      <c r="K52" s="355">
        <v>13100</v>
      </c>
      <c r="L52" s="355">
        <v>13736</v>
      </c>
      <c r="M52" s="356">
        <v>15744</v>
      </c>
    </row>
    <row r="53" spans="2:13" ht="27.75" customHeight="1" thickBot="1" x14ac:dyDescent="0.25">
      <c r="B53" s="1199" t="s">
        <v>46</v>
      </c>
      <c r="C53" s="1200"/>
      <c r="D53" s="110"/>
      <c r="E53" s="1201" t="s">
        <v>47</v>
      </c>
      <c r="F53" s="1201"/>
      <c r="G53" s="1201"/>
      <c r="H53" s="1202"/>
      <c r="I53" s="357">
        <v>115</v>
      </c>
      <c r="J53" s="358">
        <v>-43</v>
      </c>
      <c r="K53" s="358">
        <v>-177</v>
      </c>
      <c r="L53" s="358">
        <v>-283</v>
      </c>
      <c r="M53" s="359">
        <v>-392</v>
      </c>
    </row>
    <row r="54" spans="2:13" ht="27.75" customHeight="1" x14ac:dyDescent="0.25">
      <c r="B54" s="111" t="s">
        <v>48</v>
      </c>
      <c r="C54" s="112"/>
      <c r="D54" s="112"/>
      <c r="E54" s="113"/>
      <c r="F54" s="113"/>
      <c r="G54" s="113"/>
      <c r="H54" s="113"/>
      <c r="I54" s="114"/>
      <c r="J54" s="114"/>
      <c r="K54" s="114"/>
      <c r="L54" s="114"/>
      <c r="M54" s="114"/>
    </row>
    <row r="55" spans="2:13" ht="13" x14ac:dyDescent="0.2"/>
  </sheetData>
  <sheetProtection algorithmName="SHA-512" hashValue="W8fqQkNhcvjX/hJ8tqdsv6sgP3GG90LrpJSssW+zPyR+NEB3rfey0zr7t1JrEo7lG9WXRxLYmP37k4c2QGsuqw==" saltValue="ORZVK1Je6dpGrS4+zn560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G63" sqref="G63"/>
    </sheetView>
  </sheetViews>
  <sheetFormatPr defaultColWidth="0" defaultRowHeight="13.5" customHeight="1" zeroHeight="1" x14ac:dyDescent="0.2"/>
  <cols>
    <col min="1" max="1" width="8.26953125" style="1" customWidth="1"/>
    <col min="2" max="2" width="16.36328125" style="1" customWidth="1"/>
    <col min="3" max="5" width="26.26953125" style="1" customWidth="1"/>
    <col min="6" max="8" width="24.26953125" style="1" customWidth="1"/>
    <col min="9" max="14" width="26" style="1" customWidth="1"/>
    <col min="15" max="15" width="6.08984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5">
      <c r="B53" s="2"/>
      <c r="C53" s="2"/>
      <c r="D53" s="2"/>
      <c r="E53" s="2"/>
      <c r="F53" s="2"/>
      <c r="G53" s="2"/>
      <c r="H53" s="115" t="s">
        <v>49</v>
      </c>
    </row>
    <row r="54" spans="2:8" ht="29.25" customHeight="1" thickBot="1" x14ac:dyDescent="0.35">
      <c r="B54" s="116" t="s">
        <v>1</v>
      </c>
      <c r="C54" s="117"/>
      <c r="D54" s="117"/>
      <c r="E54" s="118" t="s">
        <v>2</v>
      </c>
      <c r="F54" s="119" t="s">
        <v>575</v>
      </c>
      <c r="G54" s="119" t="s">
        <v>576</v>
      </c>
      <c r="H54" s="120" t="s">
        <v>577</v>
      </c>
    </row>
    <row r="55" spans="2:8" ht="52.5" customHeight="1" x14ac:dyDescent="0.2">
      <c r="B55" s="121"/>
      <c r="C55" s="1211" t="s">
        <v>50</v>
      </c>
      <c r="D55" s="1211"/>
      <c r="E55" s="1212"/>
      <c r="F55" s="122">
        <v>1200</v>
      </c>
      <c r="G55" s="122">
        <v>1200</v>
      </c>
      <c r="H55" s="123">
        <v>1246</v>
      </c>
    </row>
    <row r="56" spans="2:8" ht="52.5" customHeight="1" x14ac:dyDescent="0.2">
      <c r="B56" s="124"/>
      <c r="C56" s="1213" t="s">
        <v>51</v>
      </c>
      <c r="D56" s="1213"/>
      <c r="E56" s="1214"/>
      <c r="F56" s="125">
        <v>1892</v>
      </c>
      <c r="G56" s="125">
        <v>2177</v>
      </c>
      <c r="H56" s="126">
        <v>2435</v>
      </c>
    </row>
    <row r="57" spans="2:8" ht="53.25" customHeight="1" x14ac:dyDescent="0.2">
      <c r="B57" s="124"/>
      <c r="C57" s="1215" t="s">
        <v>52</v>
      </c>
      <c r="D57" s="1215"/>
      <c r="E57" s="1216"/>
      <c r="F57" s="127">
        <v>4137</v>
      </c>
      <c r="G57" s="127">
        <v>4290</v>
      </c>
      <c r="H57" s="128">
        <v>4298</v>
      </c>
    </row>
    <row r="58" spans="2:8" ht="45.75" customHeight="1" x14ac:dyDescent="0.2">
      <c r="B58" s="129"/>
      <c r="C58" s="1203" t="s">
        <v>605</v>
      </c>
      <c r="D58" s="1204"/>
      <c r="E58" s="1205"/>
      <c r="F58" s="360">
        <v>2638</v>
      </c>
      <c r="G58" s="360">
        <v>2550</v>
      </c>
      <c r="H58" s="361">
        <v>2391</v>
      </c>
    </row>
    <row r="59" spans="2:8" ht="45.75" customHeight="1" x14ac:dyDescent="0.2">
      <c r="B59" s="129"/>
      <c r="C59" s="1203" t="s">
        <v>606</v>
      </c>
      <c r="D59" s="1204"/>
      <c r="E59" s="1205"/>
      <c r="F59" s="360">
        <v>464</v>
      </c>
      <c r="G59" s="360">
        <v>701</v>
      </c>
      <c r="H59" s="361">
        <v>806</v>
      </c>
    </row>
    <row r="60" spans="2:8" ht="45.75" customHeight="1" x14ac:dyDescent="0.2">
      <c r="B60" s="129"/>
      <c r="C60" s="1203" t="s">
        <v>607</v>
      </c>
      <c r="D60" s="1204"/>
      <c r="E60" s="1205"/>
      <c r="F60" s="360">
        <v>541</v>
      </c>
      <c r="G60" s="360">
        <v>204</v>
      </c>
      <c r="H60" s="361">
        <v>255</v>
      </c>
    </row>
    <row r="61" spans="2:8" ht="45.75" customHeight="1" x14ac:dyDescent="0.2">
      <c r="B61" s="129"/>
      <c r="C61" s="1203" t="s">
        <v>608</v>
      </c>
      <c r="D61" s="1204"/>
      <c r="E61" s="1205"/>
      <c r="F61" s="360">
        <v>239</v>
      </c>
      <c r="G61" s="360">
        <v>239</v>
      </c>
      <c r="H61" s="361">
        <v>239</v>
      </c>
    </row>
    <row r="62" spans="2:8" ht="45.75" customHeight="1" thickBot="1" x14ac:dyDescent="0.25">
      <c r="B62" s="130"/>
      <c r="C62" s="1206" t="s">
        <v>609</v>
      </c>
      <c r="D62" s="1207"/>
      <c r="E62" s="1208"/>
      <c r="F62" s="362">
        <v>190</v>
      </c>
      <c r="G62" s="362">
        <v>224</v>
      </c>
      <c r="H62" s="363">
        <v>236</v>
      </c>
    </row>
    <row r="63" spans="2:8" ht="52.5" customHeight="1" thickBot="1" x14ac:dyDescent="0.25">
      <c r="B63" s="131"/>
      <c r="C63" s="1209" t="s">
        <v>53</v>
      </c>
      <c r="D63" s="1209"/>
      <c r="E63" s="1210"/>
      <c r="F63" s="132">
        <v>7229</v>
      </c>
      <c r="G63" s="132">
        <v>7668</v>
      </c>
      <c r="H63" s="133">
        <v>7979</v>
      </c>
    </row>
    <row r="64" spans="2:8" ht="13" x14ac:dyDescent="0.2"/>
  </sheetData>
  <sheetProtection algorithmName="SHA-512" hashValue="0A6Cle9Ipsa5aTsWgvpaNhBnt/peaNUGkJZAb1rnHK/MAbBrsRa3F5qp0QLDPf5iQJnMZ7jEiusz2pooi20wcQ==" saltValue="vHkhz3hjrdXoxMuuZXlwl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08984375" defaultRowHeight="13" x14ac:dyDescent="0.2"/>
  <cols>
    <col min="1" max="1" width="45.90625" style="140" customWidth="1"/>
    <col min="2" max="8" width="13.36328125" style="140" customWidth="1"/>
    <col min="9" max="16384" width="11.08984375" style="140"/>
  </cols>
  <sheetData>
    <row r="1" spans="1:8" x14ac:dyDescent="0.2">
      <c r="A1" s="134"/>
      <c r="B1" s="135"/>
      <c r="C1" s="136"/>
      <c r="D1" s="137"/>
      <c r="E1" s="138"/>
      <c r="F1" s="138"/>
      <c r="G1" s="138"/>
      <c r="H1" s="139"/>
    </row>
    <row r="2" spans="1:8" x14ac:dyDescent="0.2">
      <c r="A2" s="141"/>
      <c r="B2" s="142"/>
      <c r="C2" s="143"/>
      <c r="D2" s="144" t="s">
        <v>54</v>
      </c>
      <c r="E2" s="145"/>
      <c r="F2" s="146" t="s">
        <v>570</v>
      </c>
      <c r="G2" s="147"/>
      <c r="H2" s="148"/>
    </row>
    <row r="3" spans="1:8" x14ac:dyDescent="0.2">
      <c r="A3" s="144" t="s">
        <v>563</v>
      </c>
      <c r="B3" s="149"/>
      <c r="C3" s="150"/>
      <c r="D3" s="151">
        <v>112214</v>
      </c>
      <c r="E3" s="152"/>
      <c r="F3" s="153">
        <v>85173</v>
      </c>
      <c r="G3" s="154"/>
      <c r="H3" s="155"/>
    </row>
    <row r="4" spans="1:8" x14ac:dyDescent="0.2">
      <c r="A4" s="156"/>
      <c r="B4" s="157"/>
      <c r="C4" s="158"/>
      <c r="D4" s="159">
        <v>35333</v>
      </c>
      <c r="E4" s="160"/>
      <c r="F4" s="161">
        <v>43913</v>
      </c>
      <c r="G4" s="162"/>
      <c r="H4" s="163"/>
    </row>
    <row r="5" spans="1:8" x14ac:dyDescent="0.2">
      <c r="A5" s="144" t="s">
        <v>565</v>
      </c>
      <c r="B5" s="149"/>
      <c r="C5" s="150"/>
      <c r="D5" s="151">
        <v>152950</v>
      </c>
      <c r="E5" s="152"/>
      <c r="F5" s="153">
        <v>94081</v>
      </c>
      <c r="G5" s="154"/>
      <c r="H5" s="155"/>
    </row>
    <row r="6" spans="1:8" x14ac:dyDescent="0.2">
      <c r="A6" s="156"/>
      <c r="B6" s="157"/>
      <c r="C6" s="158"/>
      <c r="D6" s="159">
        <v>76758</v>
      </c>
      <c r="E6" s="160"/>
      <c r="F6" s="161">
        <v>48949</v>
      </c>
      <c r="G6" s="162"/>
      <c r="H6" s="163"/>
    </row>
    <row r="7" spans="1:8" x14ac:dyDescent="0.2">
      <c r="A7" s="144" t="s">
        <v>566</v>
      </c>
      <c r="B7" s="149"/>
      <c r="C7" s="150"/>
      <c r="D7" s="151">
        <v>163299</v>
      </c>
      <c r="E7" s="152"/>
      <c r="F7" s="153">
        <v>92632</v>
      </c>
      <c r="G7" s="154"/>
      <c r="H7" s="155"/>
    </row>
    <row r="8" spans="1:8" x14ac:dyDescent="0.2">
      <c r="A8" s="156"/>
      <c r="B8" s="157"/>
      <c r="C8" s="158"/>
      <c r="D8" s="159">
        <v>78197</v>
      </c>
      <c r="E8" s="160"/>
      <c r="F8" s="161">
        <v>47978</v>
      </c>
      <c r="G8" s="162"/>
      <c r="H8" s="163"/>
    </row>
    <row r="9" spans="1:8" x14ac:dyDescent="0.2">
      <c r="A9" s="144" t="s">
        <v>567</v>
      </c>
      <c r="B9" s="149"/>
      <c r="C9" s="150"/>
      <c r="D9" s="151">
        <v>220132</v>
      </c>
      <c r="E9" s="152"/>
      <c r="F9" s="153">
        <v>96469</v>
      </c>
      <c r="G9" s="154"/>
      <c r="H9" s="155"/>
    </row>
    <row r="10" spans="1:8" x14ac:dyDescent="0.2">
      <c r="A10" s="156"/>
      <c r="B10" s="157"/>
      <c r="C10" s="158"/>
      <c r="D10" s="159">
        <v>128134</v>
      </c>
      <c r="E10" s="160"/>
      <c r="F10" s="161">
        <v>49775</v>
      </c>
      <c r="G10" s="162"/>
      <c r="H10" s="163"/>
    </row>
    <row r="11" spans="1:8" x14ac:dyDescent="0.2">
      <c r="A11" s="144" t="s">
        <v>568</v>
      </c>
      <c r="B11" s="149"/>
      <c r="C11" s="150"/>
      <c r="D11" s="151">
        <v>311742</v>
      </c>
      <c r="E11" s="152"/>
      <c r="F11" s="153">
        <v>85743</v>
      </c>
      <c r="G11" s="154"/>
      <c r="H11" s="155"/>
    </row>
    <row r="12" spans="1:8" x14ac:dyDescent="0.2">
      <c r="A12" s="156"/>
      <c r="B12" s="157"/>
      <c r="C12" s="164"/>
      <c r="D12" s="159">
        <v>153660</v>
      </c>
      <c r="E12" s="160"/>
      <c r="F12" s="161">
        <v>45231</v>
      </c>
      <c r="G12" s="162"/>
      <c r="H12" s="163"/>
    </row>
    <row r="13" spans="1:8" x14ac:dyDescent="0.2">
      <c r="A13" s="144"/>
      <c r="B13" s="149"/>
      <c r="C13" s="165"/>
      <c r="D13" s="166">
        <v>192067</v>
      </c>
      <c r="E13" s="167"/>
      <c r="F13" s="168">
        <v>90820</v>
      </c>
      <c r="G13" s="169"/>
      <c r="H13" s="155"/>
    </row>
    <row r="14" spans="1:8" x14ac:dyDescent="0.2">
      <c r="A14" s="156"/>
      <c r="B14" s="157"/>
      <c r="C14" s="158"/>
      <c r="D14" s="159">
        <v>94416</v>
      </c>
      <c r="E14" s="160"/>
      <c r="F14" s="161">
        <v>47169</v>
      </c>
      <c r="G14" s="162"/>
      <c r="H14" s="163"/>
    </row>
    <row r="17" spans="1:11" x14ac:dyDescent="0.2">
      <c r="A17" s="140" t="s">
        <v>55</v>
      </c>
    </row>
    <row r="18" spans="1:11" x14ac:dyDescent="0.2">
      <c r="A18" s="170"/>
      <c r="B18" s="170" t="str">
        <f>実質収支比率等に係る経年分析!F$46</f>
        <v>H30</v>
      </c>
      <c r="C18" s="170" t="str">
        <f>実質収支比率等に係る経年分析!G$46</f>
        <v>R01</v>
      </c>
      <c r="D18" s="170" t="str">
        <f>実質収支比率等に係る経年分析!H$46</f>
        <v>R02</v>
      </c>
      <c r="E18" s="170" t="str">
        <f>実質収支比率等に係る経年分析!I$46</f>
        <v>R03</v>
      </c>
      <c r="F18" s="170" t="str">
        <f>実質収支比率等に係る経年分析!J$46</f>
        <v>R04</v>
      </c>
    </row>
    <row r="19" spans="1:11" x14ac:dyDescent="0.2">
      <c r="A19" s="170" t="s">
        <v>56</v>
      </c>
      <c r="B19" s="170">
        <f>ROUND(VALUE(SUBSTITUTE(実質収支比率等に係る経年分析!F$48,"▲","-")),2)</f>
        <v>3.24</v>
      </c>
      <c r="C19" s="170">
        <f>ROUND(VALUE(SUBSTITUTE(実質収支比率等に係る経年分析!G$48,"▲","-")),2)</f>
        <v>5.07</v>
      </c>
      <c r="D19" s="170">
        <f>ROUND(VALUE(SUBSTITUTE(実質収支比率等に係る経年分析!H$48,"▲","-")),2)</f>
        <v>3.45</v>
      </c>
      <c r="E19" s="170">
        <f>ROUND(VALUE(SUBSTITUTE(実質収支比率等に係る経年分析!I$48,"▲","-")),2)</f>
        <v>6.68</v>
      </c>
      <c r="F19" s="170">
        <f>ROUND(VALUE(SUBSTITUTE(実質収支比率等に係る経年分析!J$48,"▲","-")),2)</f>
        <v>6.36</v>
      </c>
    </row>
    <row r="20" spans="1:11" x14ac:dyDescent="0.2">
      <c r="A20" s="170" t="s">
        <v>57</v>
      </c>
      <c r="B20" s="170">
        <f>ROUND(VALUE(SUBSTITUTE(実質収支比率等に係る経年分析!F$47,"▲","-")),2)</f>
        <v>19.100000000000001</v>
      </c>
      <c r="C20" s="170">
        <f>ROUND(VALUE(SUBSTITUTE(実質収支比率等に係る経年分析!G$47,"▲","-")),2)</f>
        <v>18.920000000000002</v>
      </c>
      <c r="D20" s="170">
        <f>ROUND(VALUE(SUBSTITUTE(実質収支比率等に係る経年分析!H$47,"▲","-")),2)</f>
        <v>18.170000000000002</v>
      </c>
      <c r="E20" s="170">
        <f>ROUND(VALUE(SUBSTITUTE(実質収支比率等に係る経年分析!I$47,"▲","-")),2)</f>
        <v>17.25</v>
      </c>
      <c r="F20" s="170">
        <f>ROUND(VALUE(SUBSTITUTE(実質収支比率等に係る経年分析!J$47,"▲","-")),2)</f>
        <v>18.510000000000002</v>
      </c>
    </row>
    <row r="21" spans="1:11" x14ac:dyDescent="0.2">
      <c r="A21" s="170" t="s">
        <v>58</v>
      </c>
      <c r="B21" s="170">
        <f>IF(ISNUMBER(VALUE(SUBSTITUTE(実質収支比率等に係る経年分析!F$49,"▲","-"))),ROUND(VALUE(SUBSTITUTE(実質収支比率等に係る経年分析!F$49,"▲","-")),2),NA())</f>
        <v>4.41</v>
      </c>
      <c r="C21" s="170">
        <f>IF(ISNUMBER(VALUE(SUBSTITUTE(実質収支比率等に係る経年分析!G$49,"▲","-"))),ROUND(VALUE(SUBSTITUTE(実質収支比率等に係る経年分析!G$49,"▲","-")),2),NA())</f>
        <v>6.47</v>
      </c>
      <c r="D21" s="170">
        <f>IF(ISNUMBER(VALUE(SUBSTITUTE(実質収支比率等に係る経年分析!H$49,"▲","-"))),ROUND(VALUE(SUBSTITUTE(実質収支比率等に係る経年分析!H$49,"▲","-")),2),NA())</f>
        <v>3.24</v>
      </c>
      <c r="E21" s="170">
        <f>IF(ISNUMBER(VALUE(SUBSTITUTE(実質収支比率等に係る経年分析!I$49,"▲","-"))),ROUND(VALUE(SUBSTITUTE(実質収支比率等に係る経年分析!I$49,"▲","-")),2),NA())</f>
        <v>9.52</v>
      </c>
      <c r="F21" s="170">
        <f>IF(ISNUMBER(VALUE(SUBSTITUTE(実質収支比率等に係る経年分析!J$49,"▲","-"))),ROUND(VALUE(SUBSTITUTE(実質収支比率等に係る経年分析!J$49,"▲","-")),2),NA())</f>
        <v>6.11</v>
      </c>
    </row>
    <row r="24" spans="1:11" x14ac:dyDescent="0.2">
      <c r="A24" s="140" t="s">
        <v>59</v>
      </c>
    </row>
    <row r="25" spans="1:11" x14ac:dyDescent="0.2">
      <c r="A25" s="171"/>
      <c r="B25" s="171" t="str">
        <f>連結実質赤字比率に係る赤字・黒字の構成分析!F$33</f>
        <v>H30</v>
      </c>
      <c r="C25" s="171"/>
      <c r="D25" s="171" t="str">
        <f>連結実質赤字比率に係る赤字・黒字の構成分析!G$33</f>
        <v>R01</v>
      </c>
      <c r="E25" s="171"/>
      <c r="F25" s="171" t="str">
        <f>連結実質赤字比率に係る赤字・黒字の構成分析!H$33</f>
        <v>R02</v>
      </c>
      <c r="G25" s="171"/>
      <c r="H25" s="171" t="str">
        <f>連結実質赤字比率に係る赤字・黒字の構成分析!I$33</f>
        <v>R03</v>
      </c>
      <c r="I25" s="171"/>
      <c r="J25" s="171" t="str">
        <f>連結実質赤字比率に係る赤字・黒字の構成分析!J$33</f>
        <v>R04</v>
      </c>
      <c r="K25" s="171"/>
    </row>
    <row r="26" spans="1:11" x14ac:dyDescent="0.2">
      <c r="A26" s="171"/>
      <c r="B26" s="171" t="s">
        <v>60</v>
      </c>
      <c r="C26" s="171" t="s">
        <v>61</v>
      </c>
      <c r="D26" s="171" t="s">
        <v>60</v>
      </c>
      <c r="E26" s="171" t="s">
        <v>61</v>
      </c>
      <c r="F26" s="171" t="s">
        <v>60</v>
      </c>
      <c r="G26" s="171" t="s">
        <v>61</v>
      </c>
      <c r="H26" s="171" t="s">
        <v>60</v>
      </c>
      <c r="I26" s="171" t="s">
        <v>61</v>
      </c>
      <c r="J26" s="171" t="s">
        <v>60</v>
      </c>
      <c r="K26" s="171" t="s">
        <v>61</v>
      </c>
    </row>
    <row r="27" spans="1:11" x14ac:dyDescent="0.2">
      <c r="A27" s="171" t="str">
        <f>IF(連結実質赤字比率に係る赤字・黒字の構成分析!C$43="",NA(),連結実質赤字比率に係る赤字・黒字の構成分析!C$43)</f>
        <v>その他会計（黒字）</v>
      </c>
      <c r="B27" s="171" t="e">
        <f>IF(ROUND(VALUE(SUBSTITUTE(連結実質赤字比率に係る赤字・黒字の構成分析!F$43,"▲", "-")), 2) &lt; 0, ABS(ROUND(VALUE(SUBSTITUTE(連結実質赤字比率に係る赤字・黒字の構成分析!F$43,"▲", "-")), 2)), NA())</f>
        <v>#N/A</v>
      </c>
      <c r="C27" s="171">
        <f>IF(ROUND(VALUE(SUBSTITUTE(連結実質赤字比率に係る赤字・黒字の構成分析!F$43,"▲", "-")), 2) &gt;= 0, ABS(ROUND(VALUE(SUBSTITUTE(連結実質赤字比率に係る赤字・黒字の構成分析!F$43,"▲", "-")), 2)), NA())</f>
        <v>0</v>
      </c>
      <c r="D27" s="171" t="e">
        <f>IF(ROUND(VALUE(SUBSTITUTE(連結実質赤字比率に係る赤字・黒字の構成分析!G$43,"▲", "-")), 2) &lt; 0, ABS(ROUND(VALUE(SUBSTITUTE(連結実質赤字比率に係る赤字・黒字の構成分析!G$43,"▲", "-")), 2)), NA())</f>
        <v>#N/A</v>
      </c>
      <c r="E27" s="171">
        <f>IF(ROUND(VALUE(SUBSTITUTE(連結実質赤字比率に係る赤字・黒字の構成分析!G$43,"▲", "-")), 2) &gt;= 0, ABS(ROUND(VALUE(SUBSTITUTE(連結実質赤字比率に係る赤字・黒字の構成分析!G$43,"▲", "-")), 2)), NA())</f>
        <v>0</v>
      </c>
      <c r="F27" s="171" t="e">
        <f>IF(ROUND(VALUE(SUBSTITUTE(連結実質赤字比率に係る赤字・黒字の構成分析!H$43,"▲", "-")), 2) &lt; 0, ABS(ROUND(VALUE(SUBSTITUTE(連結実質赤字比率に係る赤字・黒字の構成分析!H$43,"▲", "-")), 2)), NA())</f>
        <v>#N/A</v>
      </c>
      <c r="G27" s="171">
        <f>IF(ROUND(VALUE(SUBSTITUTE(連結実質赤字比率に係る赤字・黒字の構成分析!H$43,"▲", "-")), 2) &gt;= 0, ABS(ROUND(VALUE(SUBSTITUTE(連結実質赤字比率に係る赤字・黒字の構成分析!H$43,"▲", "-")), 2)), NA())</f>
        <v>0</v>
      </c>
      <c r="H27" s="171" t="e">
        <f>IF(ROUND(VALUE(SUBSTITUTE(連結実質赤字比率に係る赤字・黒字の構成分析!I$43,"▲", "-")), 2) &lt; 0, ABS(ROUND(VALUE(SUBSTITUTE(連結実質赤字比率に係る赤字・黒字の構成分析!I$43,"▲", "-")), 2)), NA())</f>
        <v>#N/A</v>
      </c>
      <c r="I27" s="171">
        <f>IF(ROUND(VALUE(SUBSTITUTE(連結実質赤字比率に係る赤字・黒字の構成分析!I$43,"▲", "-")), 2) &gt;= 0, ABS(ROUND(VALUE(SUBSTITUTE(連結実質赤字比率に係る赤字・黒字の構成分析!I$43,"▲", "-")), 2)), NA())</f>
        <v>0</v>
      </c>
      <c r="J27" s="171" t="e">
        <f>IF(ROUND(VALUE(SUBSTITUTE(連結実質赤字比率に係る赤字・黒字の構成分析!J$43,"▲", "-")), 2) &lt; 0, ABS(ROUND(VALUE(SUBSTITUTE(連結実質赤字比率に係る赤字・黒字の構成分析!J$43,"▲", "-")), 2)), NA())</f>
        <v>#N/A</v>
      </c>
      <c r="K27" s="171">
        <f>IF(ROUND(VALUE(SUBSTITUTE(連結実質赤字比率に係る赤字・黒字の構成分析!J$43,"▲", "-")), 2) &gt;= 0, ABS(ROUND(VALUE(SUBSTITUTE(連結実質赤字比率に係る赤字・黒字の構成分析!J$43,"▲", "-")), 2)), NA())</f>
        <v>0</v>
      </c>
    </row>
    <row r="28" spans="1:11" x14ac:dyDescent="0.2">
      <c r="A28" s="171" t="str">
        <f>IF(連結実質赤字比率に係る赤字・黒字の構成分析!C$42="",NA(),連結実質赤字比率に係る赤字・黒字の構成分析!C$42)</f>
        <v>その他会計（赤字）</v>
      </c>
      <c r="B28" s="171" t="e">
        <f>IF(ROUND(VALUE(SUBSTITUTE(連結実質赤字比率に係る赤字・黒字の構成分析!F$42,"▲", "-")), 2) &lt; 0, ABS(ROUND(VALUE(SUBSTITUTE(連結実質赤字比率に係る赤字・黒字の構成分析!F$42,"▲", "-")), 2)), NA())</f>
        <v>#VALUE!</v>
      </c>
      <c r="C28" s="171" t="e">
        <f>IF(ROUND(VALUE(SUBSTITUTE(連結実質赤字比率に係る赤字・黒字の構成分析!F$42,"▲", "-")), 2) &gt;= 0, ABS(ROUND(VALUE(SUBSTITUTE(連結実質赤字比率に係る赤字・黒字の構成分析!F$42,"▲", "-")), 2)), NA())</f>
        <v>#VALUE!</v>
      </c>
      <c r="D28" s="171" t="e">
        <f>IF(ROUND(VALUE(SUBSTITUTE(連結実質赤字比率に係る赤字・黒字の構成分析!G$42,"▲", "-")), 2) &lt; 0, ABS(ROUND(VALUE(SUBSTITUTE(連結実質赤字比率に係る赤字・黒字の構成分析!G$42,"▲", "-")), 2)), NA())</f>
        <v>#VALUE!</v>
      </c>
      <c r="E28" s="171" t="e">
        <f>IF(ROUND(VALUE(SUBSTITUTE(連結実質赤字比率に係る赤字・黒字の構成分析!G$42,"▲", "-")), 2) &gt;= 0, ABS(ROUND(VALUE(SUBSTITUTE(連結実質赤字比率に係る赤字・黒字の構成分析!G$42,"▲", "-")), 2)), NA())</f>
        <v>#VALUE!</v>
      </c>
      <c r="F28" s="171" t="e">
        <f>IF(ROUND(VALUE(SUBSTITUTE(連結実質赤字比率に係る赤字・黒字の構成分析!H$42,"▲", "-")), 2) &lt; 0, ABS(ROUND(VALUE(SUBSTITUTE(連結実質赤字比率に係る赤字・黒字の構成分析!H$42,"▲", "-")), 2)), NA())</f>
        <v>#VALUE!</v>
      </c>
      <c r="G28" s="171" t="e">
        <f>IF(ROUND(VALUE(SUBSTITUTE(連結実質赤字比率に係る赤字・黒字の構成分析!H$42,"▲", "-")), 2) &gt;= 0, ABS(ROUND(VALUE(SUBSTITUTE(連結実質赤字比率に係る赤字・黒字の構成分析!H$42,"▲", "-")), 2)), NA())</f>
        <v>#VALUE!</v>
      </c>
      <c r="H28" s="171" t="e">
        <f>IF(ROUND(VALUE(SUBSTITUTE(連結実質赤字比率に係る赤字・黒字の構成分析!I$42,"▲", "-")), 2) &lt; 0, ABS(ROUND(VALUE(SUBSTITUTE(連結実質赤字比率に係る赤字・黒字の構成分析!I$42,"▲", "-")), 2)), NA())</f>
        <v>#VALUE!</v>
      </c>
      <c r="I28" s="171" t="e">
        <f>IF(ROUND(VALUE(SUBSTITUTE(連結実質赤字比率に係る赤字・黒字の構成分析!I$42,"▲", "-")), 2) &gt;= 0, ABS(ROUND(VALUE(SUBSTITUTE(連結実質赤字比率に係る赤字・黒字の構成分析!I$42,"▲", "-")), 2)), NA())</f>
        <v>#VALUE!</v>
      </c>
      <c r="J28" s="171" t="e">
        <f>IF(ROUND(VALUE(SUBSTITUTE(連結実質赤字比率に係る赤字・黒字の構成分析!J$42,"▲", "-")), 2) &lt; 0, ABS(ROUND(VALUE(SUBSTITUTE(連結実質赤字比率に係る赤字・黒字の構成分析!J$42,"▲", "-")), 2)), NA())</f>
        <v>#VALUE!</v>
      </c>
      <c r="K28" s="171" t="e">
        <f>IF(ROUND(VALUE(SUBSTITUTE(連結実質赤字比率に係る赤字・黒字の構成分析!J$42,"▲", "-")), 2) &gt;= 0, ABS(ROUND(VALUE(SUBSTITUTE(連結実質赤字比率に係る赤字・黒字の構成分析!J$42,"▲", "-")), 2)), NA())</f>
        <v>#VALUE!</v>
      </c>
    </row>
    <row r="29" spans="1:11" x14ac:dyDescent="0.2">
      <c r="A29" s="171" t="str">
        <f>IF(連結実質赤字比率に係る赤字・黒字の構成分析!C$41="",NA(),連結実質赤字比率に係る赤字・黒字の構成分析!C$41)</f>
        <v>住宅新築資金等貸付事業特別会計</v>
      </c>
      <c r="B29" s="171" t="e">
        <f>IF(ROUND(VALUE(SUBSTITUTE(連結実質赤字比率に係る赤字・黒字の構成分析!F$41,"▲", "-")), 2) &lt; 0, ABS(ROUND(VALUE(SUBSTITUTE(連結実質赤字比率に係る赤字・黒字の構成分析!F$41,"▲", "-")), 2)), NA())</f>
        <v>#N/A</v>
      </c>
      <c r="C29" s="171">
        <f>IF(ROUND(VALUE(SUBSTITUTE(連結実質赤字比率に係る赤字・黒字の構成分析!F$41,"▲", "-")), 2) &gt;= 0, ABS(ROUND(VALUE(SUBSTITUTE(連結実質赤字比率に係る赤字・黒字の構成分析!F$41,"▲", "-")), 2)), NA())</f>
        <v>0.55000000000000004</v>
      </c>
      <c r="D29" s="171" t="e">
        <f>IF(ROUND(VALUE(SUBSTITUTE(連結実質赤字比率に係る赤字・黒字の構成分析!G$41,"▲", "-")), 2) &lt; 0, ABS(ROUND(VALUE(SUBSTITUTE(連結実質赤字比率に係る赤字・黒字の構成分析!G$41,"▲", "-")), 2)), NA())</f>
        <v>#N/A</v>
      </c>
      <c r="E29" s="171">
        <f>IF(ROUND(VALUE(SUBSTITUTE(連結実質赤字比率に係る赤字・黒字の構成分析!G$41,"▲", "-")), 2) &gt;= 0, ABS(ROUND(VALUE(SUBSTITUTE(連結実質赤字比率に係る赤字・黒字の構成分析!G$41,"▲", "-")), 2)), NA())</f>
        <v>0.57999999999999996</v>
      </c>
      <c r="F29" s="171" t="e">
        <f>IF(ROUND(VALUE(SUBSTITUTE(連結実質赤字比率に係る赤字・黒字の構成分析!H$41,"▲", "-")), 2) &lt; 0, ABS(ROUND(VALUE(SUBSTITUTE(連結実質赤字比率に係る赤字・黒字の構成分析!H$41,"▲", "-")), 2)), NA())</f>
        <v>#N/A</v>
      </c>
      <c r="G29" s="171">
        <f>IF(ROUND(VALUE(SUBSTITUTE(連結実質赤字比率に係る赤字・黒字の構成分析!H$41,"▲", "-")), 2) &gt;= 0, ABS(ROUND(VALUE(SUBSTITUTE(連結実質赤字比率に係る赤字・黒字の構成分析!H$41,"▲", "-")), 2)), NA())</f>
        <v>0.6</v>
      </c>
      <c r="H29" s="171" t="e">
        <f>IF(ROUND(VALUE(SUBSTITUTE(連結実質赤字比率に係る赤字・黒字の構成分析!I$41,"▲", "-")), 2) &lt; 0, ABS(ROUND(VALUE(SUBSTITUTE(連結実質赤字比率に係る赤字・黒字の構成分析!I$41,"▲", "-")), 2)), NA())</f>
        <v>#N/A</v>
      </c>
      <c r="I29" s="171">
        <f>IF(ROUND(VALUE(SUBSTITUTE(連結実質赤字比率に係る赤字・黒字の構成分析!I$41,"▲", "-")), 2) &gt;= 0, ABS(ROUND(VALUE(SUBSTITUTE(連結実質赤字比率に係る赤字・黒字の構成分析!I$41,"▲", "-")), 2)), NA())</f>
        <v>0.6</v>
      </c>
      <c r="J29" s="171" t="e">
        <f>IF(ROUND(VALUE(SUBSTITUTE(連結実質赤字比率に係る赤字・黒字の構成分析!J$41,"▲", "-")), 2) &lt; 0, ABS(ROUND(VALUE(SUBSTITUTE(連結実質赤字比率に係る赤字・黒字の構成分析!J$41,"▲", "-")), 2)), NA())</f>
        <v>#N/A</v>
      </c>
      <c r="K29" s="171">
        <f>IF(ROUND(VALUE(SUBSTITUTE(連結実質赤字比率に係る赤字・黒字の構成分析!J$41,"▲", "-")), 2) &gt;= 0, ABS(ROUND(VALUE(SUBSTITUTE(連結実質赤字比率に係る赤字・黒字の構成分析!J$41,"▲", "-")), 2)), NA())</f>
        <v>0</v>
      </c>
    </row>
    <row r="30" spans="1:11" x14ac:dyDescent="0.2">
      <c r="A30" s="171" t="str">
        <f>IF(連結実質赤字比率に係る赤字・黒字の構成分析!C$40="",NA(),連結実質赤字比率に係る赤字・黒字の構成分析!C$40)</f>
        <v>元気バス事業特別会計</v>
      </c>
      <c r="B30" s="171" t="e">
        <f>IF(ROUND(VALUE(SUBSTITUTE(連結実質赤字比率に係る赤字・黒字の構成分析!F$40,"▲", "-")), 2) &lt; 0, ABS(ROUND(VALUE(SUBSTITUTE(連結実質赤字比率に係る赤字・黒字の構成分析!F$40,"▲", "-")), 2)), NA())</f>
        <v>#N/A</v>
      </c>
      <c r="C30" s="171">
        <f>IF(ROUND(VALUE(SUBSTITUTE(連結実質赤字比率に係る赤字・黒字の構成分析!F$40,"▲", "-")), 2) &gt;= 0, ABS(ROUND(VALUE(SUBSTITUTE(連結実質赤字比率に係る赤字・黒字の構成分析!F$40,"▲", "-")), 2)), NA())</f>
        <v>0</v>
      </c>
      <c r="D30" s="171" t="e">
        <f>IF(ROUND(VALUE(SUBSTITUTE(連結実質赤字比率に係る赤字・黒字の構成分析!G$40,"▲", "-")), 2) &lt; 0, ABS(ROUND(VALUE(SUBSTITUTE(連結実質赤字比率に係る赤字・黒字の構成分析!G$40,"▲", "-")), 2)), NA())</f>
        <v>#N/A</v>
      </c>
      <c r="E30" s="171">
        <f>IF(ROUND(VALUE(SUBSTITUTE(連結実質赤字比率に係る赤字・黒字の構成分析!G$40,"▲", "-")), 2) &gt;= 0, ABS(ROUND(VALUE(SUBSTITUTE(連結実質赤字比率に係る赤字・黒字の構成分析!G$40,"▲", "-")), 2)), NA())</f>
        <v>0</v>
      </c>
      <c r="F30" s="171" t="e">
        <f>IF(ROUND(VALUE(SUBSTITUTE(連結実質赤字比率に係る赤字・黒字の構成分析!H$40,"▲", "-")), 2) &lt; 0, ABS(ROUND(VALUE(SUBSTITUTE(連結実質赤字比率に係る赤字・黒字の構成分析!H$40,"▲", "-")), 2)), NA())</f>
        <v>#N/A</v>
      </c>
      <c r="G30" s="171">
        <f>IF(ROUND(VALUE(SUBSTITUTE(連結実質赤字比率に係る赤字・黒字の構成分析!H$40,"▲", "-")), 2) &gt;= 0, ABS(ROUND(VALUE(SUBSTITUTE(連結実質赤字比率に係る赤字・黒字の構成分析!H$40,"▲", "-")), 2)), NA())</f>
        <v>0</v>
      </c>
      <c r="H30" s="171" t="e">
        <f>IF(ROUND(VALUE(SUBSTITUTE(連結実質赤字比率に係る赤字・黒字の構成分析!I$40,"▲", "-")), 2) &lt; 0, ABS(ROUND(VALUE(SUBSTITUTE(連結実質赤字比率に係る赤字・黒字の構成分析!I$40,"▲", "-")), 2)), NA())</f>
        <v>#N/A</v>
      </c>
      <c r="I30" s="171">
        <f>IF(ROUND(VALUE(SUBSTITUTE(連結実質赤字比率に係る赤字・黒字の構成分析!I$40,"▲", "-")), 2) &gt;= 0, ABS(ROUND(VALUE(SUBSTITUTE(連結実質赤字比率に係る赤字・黒字の構成分析!I$40,"▲", "-")), 2)), NA())</f>
        <v>0</v>
      </c>
      <c r="J30" s="171" t="e">
        <f>IF(ROUND(VALUE(SUBSTITUTE(連結実質赤字比率に係る赤字・黒字の構成分析!J$40,"▲", "-")), 2) &lt; 0, ABS(ROUND(VALUE(SUBSTITUTE(連結実質赤字比率に係る赤字・黒字の構成分析!J$40,"▲", "-")), 2)), NA())</f>
        <v>#N/A</v>
      </c>
      <c r="K30" s="171">
        <f>IF(ROUND(VALUE(SUBSTITUTE(連結実質赤字比率に係る赤字・黒字の構成分析!J$40,"▲", "-")), 2) &gt;= 0, ABS(ROUND(VALUE(SUBSTITUTE(連結実質赤字比率に係る赤字・黒字の構成分析!J$40,"▲", "-")), 2)), NA())</f>
        <v>0</v>
      </c>
    </row>
    <row r="31" spans="1:11" x14ac:dyDescent="0.2">
      <c r="A31" s="171" t="str">
        <f>IF(連結実質赤字比率に係る赤字・黒字の構成分析!C$39="",NA(),連結実質赤字比率に係る赤字・黒字の構成分析!C$39)</f>
        <v>国民健康保険事業特別会計</v>
      </c>
      <c r="B31" s="171">
        <f>IF(ROUND(VALUE(SUBSTITUTE(連結実質赤字比率に係る赤字・黒字の構成分析!F$39,"▲", "-")), 2) &lt; 0, ABS(ROUND(VALUE(SUBSTITUTE(連結実質赤字比率に係る赤字・黒字の構成分析!F$39,"▲", "-")), 2)), NA())</f>
        <v>0.97</v>
      </c>
      <c r="C31" s="171" t="e">
        <f>IF(ROUND(VALUE(SUBSTITUTE(連結実質赤字比率に係る赤字・黒字の構成分析!F$39,"▲", "-")), 2) &gt;= 0, ABS(ROUND(VALUE(SUBSTITUTE(連結実質赤字比率に係る赤字・黒字の構成分析!F$39,"▲", "-")), 2)), NA())</f>
        <v>#N/A</v>
      </c>
      <c r="D31" s="171">
        <f>IF(ROUND(VALUE(SUBSTITUTE(連結実質赤字比率に係る赤字・黒字の構成分析!G$39,"▲", "-")), 2) &lt; 0, ABS(ROUND(VALUE(SUBSTITUTE(連結実質赤字比率に係る赤字・黒字の構成分析!G$39,"▲", "-")), 2)), NA())</f>
        <v>0.95</v>
      </c>
      <c r="E31" s="171" t="e">
        <f>IF(ROUND(VALUE(SUBSTITUTE(連結実質赤字比率に係る赤字・黒字の構成分析!G$39,"▲", "-")), 2) &gt;= 0, ABS(ROUND(VALUE(SUBSTITUTE(連結実質赤字比率に係る赤字・黒字の構成分析!G$39,"▲", "-")), 2)), NA())</f>
        <v>#N/A</v>
      </c>
      <c r="F31" s="171" t="e">
        <f>IF(ROUND(VALUE(SUBSTITUTE(連結実質赤字比率に係る赤字・黒字の構成分析!H$39,"▲", "-")), 2) &lt; 0, ABS(ROUND(VALUE(SUBSTITUTE(連結実質赤字比率に係る赤字・黒字の構成分析!H$39,"▲", "-")), 2)), NA())</f>
        <v>#N/A</v>
      </c>
      <c r="G31" s="171">
        <f>IF(ROUND(VALUE(SUBSTITUTE(連結実質赤字比率に係る赤字・黒字の構成分析!H$39,"▲", "-")), 2) &gt;= 0, ABS(ROUND(VALUE(SUBSTITUTE(連結実質赤字比率に係る赤字・黒字の構成分析!H$39,"▲", "-")), 2)), NA())</f>
        <v>0.24</v>
      </c>
      <c r="H31" s="171" t="e">
        <f>IF(ROUND(VALUE(SUBSTITUTE(連結実質赤字比率に係る赤字・黒字の構成分析!I$39,"▲", "-")), 2) &lt; 0, ABS(ROUND(VALUE(SUBSTITUTE(連結実質赤字比率に係る赤字・黒字の構成分析!I$39,"▲", "-")), 2)), NA())</f>
        <v>#N/A</v>
      </c>
      <c r="I31" s="171">
        <f>IF(ROUND(VALUE(SUBSTITUTE(連結実質赤字比率に係る赤字・黒字の構成分析!I$39,"▲", "-")), 2) &gt;= 0, ABS(ROUND(VALUE(SUBSTITUTE(連結実質赤字比率に係る赤字・黒字の構成分析!I$39,"▲", "-")), 2)), NA())</f>
        <v>0.05</v>
      </c>
      <c r="J31" s="171" t="e">
        <f>IF(ROUND(VALUE(SUBSTITUTE(連結実質赤字比率に係る赤字・黒字の構成分析!J$39,"▲", "-")), 2) &lt; 0, ABS(ROUND(VALUE(SUBSTITUTE(連結実質赤字比率に係る赤字・黒字の構成分析!J$39,"▲", "-")), 2)), NA())</f>
        <v>#N/A</v>
      </c>
      <c r="K31" s="171">
        <f>IF(ROUND(VALUE(SUBSTITUTE(連結実質赤字比率に係る赤字・黒字の構成分析!J$39,"▲", "-")), 2) &gt;= 0, ABS(ROUND(VALUE(SUBSTITUTE(連結実質赤字比率に係る赤字・黒字の構成分析!J$39,"▲", "-")), 2)), NA())</f>
        <v>0</v>
      </c>
    </row>
    <row r="32" spans="1:11" x14ac:dyDescent="0.2">
      <c r="A32" s="171" t="str">
        <f>IF(連結実質赤字比率に係る赤字・黒字の構成分析!C$38="",NA(),連結実質赤字比率に係る赤字・黒字の構成分析!C$38)</f>
        <v>後期高齢者医療事業特別会計</v>
      </c>
      <c r="B32" s="171" t="e">
        <f>IF(ROUND(VALUE(SUBSTITUTE(連結実質赤字比率に係る赤字・黒字の構成分析!F$38,"▲", "-")), 2) &lt; 0, ABS(ROUND(VALUE(SUBSTITUTE(連結実質赤字比率に係る赤字・黒字の構成分析!F$38,"▲", "-")), 2)), NA())</f>
        <v>#N/A</v>
      </c>
      <c r="C32" s="171">
        <f>IF(ROUND(VALUE(SUBSTITUTE(連結実質赤字比率に係る赤字・黒字の構成分析!F$38,"▲", "-")), 2) &gt;= 0, ABS(ROUND(VALUE(SUBSTITUTE(連結実質赤字比率に係る赤字・黒字の構成分析!F$38,"▲", "-")), 2)), NA())</f>
        <v>0.03</v>
      </c>
      <c r="D32" s="171" t="e">
        <f>IF(ROUND(VALUE(SUBSTITUTE(連結実質赤字比率に係る赤字・黒字の構成分析!G$38,"▲", "-")), 2) &lt; 0, ABS(ROUND(VALUE(SUBSTITUTE(連結実質赤字比率に係る赤字・黒字の構成分析!G$38,"▲", "-")), 2)), NA())</f>
        <v>#N/A</v>
      </c>
      <c r="E32" s="171">
        <f>IF(ROUND(VALUE(SUBSTITUTE(連結実質赤字比率に係る赤字・黒字の構成分析!G$38,"▲", "-")), 2) &gt;= 0, ABS(ROUND(VALUE(SUBSTITUTE(連結実質赤字比率に係る赤字・黒字の構成分析!G$38,"▲", "-")), 2)), NA())</f>
        <v>0.15</v>
      </c>
      <c r="F32" s="171" t="e">
        <f>IF(ROUND(VALUE(SUBSTITUTE(連結実質赤字比率に係る赤字・黒字の構成分析!H$38,"▲", "-")), 2) &lt; 0, ABS(ROUND(VALUE(SUBSTITUTE(連結実質赤字比率に係る赤字・黒字の構成分析!H$38,"▲", "-")), 2)), NA())</f>
        <v>#N/A</v>
      </c>
      <c r="G32" s="171">
        <f>IF(ROUND(VALUE(SUBSTITUTE(連結実質赤字比率に係る赤字・黒字の構成分析!H$38,"▲", "-")), 2) &gt;= 0, ABS(ROUND(VALUE(SUBSTITUTE(連結実質赤字比率に係る赤字・黒字の構成分析!H$38,"▲", "-")), 2)), NA())</f>
        <v>0.1</v>
      </c>
      <c r="H32" s="171" t="e">
        <f>IF(ROUND(VALUE(SUBSTITUTE(連結実質赤字比率に係る赤字・黒字の構成分析!I$38,"▲", "-")), 2) &lt; 0, ABS(ROUND(VALUE(SUBSTITUTE(連結実質赤字比率に係る赤字・黒字の構成分析!I$38,"▲", "-")), 2)), NA())</f>
        <v>#N/A</v>
      </c>
      <c r="I32" s="171">
        <f>IF(ROUND(VALUE(SUBSTITUTE(連結実質赤字比率に係る赤字・黒字の構成分析!I$38,"▲", "-")), 2) &gt;= 0, ABS(ROUND(VALUE(SUBSTITUTE(連結実質赤字比率に係る赤字・黒字の構成分析!I$38,"▲", "-")), 2)), NA())</f>
        <v>0.03</v>
      </c>
      <c r="J32" s="171" t="e">
        <f>IF(ROUND(VALUE(SUBSTITUTE(連結実質赤字比率に係る赤字・黒字の構成分析!J$38,"▲", "-")), 2) &lt; 0, ABS(ROUND(VALUE(SUBSTITUTE(連結実質赤字比率に係る赤字・黒字の構成分析!J$38,"▲", "-")), 2)), NA())</f>
        <v>#N/A</v>
      </c>
      <c r="K32" s="171">
        <f>IF(ROUND(VALUE(SUBSTITUTE(連結実質赤字比率に係る赤字・黒字の構成分析!J$38,"▲", "-")), 2) &gt;= 0, ABS(ROUND(VALUE(SUBSTITUTE(連結実質赤字比率に係る赤字・黒字の構成分析!J$38,"▲", "-")), 2)), NA())</f>
        <v>0.03</v>
      </c>
    </row>
    <row r="33" spans="1:16" x14ac:dyDescent="0.2">
      <c r="A33" s="171" t="str">
        <f>IF(連結実質赤字比率に係る赤字・黒字の構成分析!C$37="",NA(),連結実質赤字比率に係る赤字・黒字の構成分析!C$37)</f>
        <v>住宅団地整備事業特別会計</v>
      </c>
      <c r="B33" s="171" t="e">
        <f>IF(ROUND(VALUE(SUBSTITUTE(連結実質赤字比率に係る赤字・黒字の構成分析!F$37,"▲", "-")), 2) &lt; 0, ABS(ROUND(VALUE(SUBSTITUTE(連結実質赤字比率に係る赤字・黒字の構成分析!F$37,"▲", "-")), 2)), NA())</f>
        <v>#N/A</v>
      </c>
      <c r="C33" s="171">
        <f>IF(ROUND(VALUE(SUBSTITUTE(連結実質赤字比率に係る赤字・黒字の構成分析!F$37,"▲", "-")), 2) &gt;= 0, ABS(ROUND(VALUE(SUBSTITUTE(連結実質赤字比率に係る赤字・黒字の構成分析!F$37,"▲", "-")), 2)), NA())</f>
        <v>0</v>
      </c>
      <c r="D33" s="171" t="e">
        <f>IF(ROUND(VALUE(SUBSTITUTE(連結実質赤字比率に係る赤字・黒字の構成分析!G$37,"▲", "-")), 2) &lt; 0, ABS(ROUND(VALUE(SUBSTITUTE(連結実質赤字比率に係る赤字・黒字の構成分析!G$37,"▲", "-")), 2)), NA())</f>
        <v>#N/A</v>
      </c>
      <c r="E33" s="171">
        <f>IF(ROUND(VALUE(SUBSTITUTE(連結実質赤字比率に係る赤字・黒字の構成分析!G$37,"▲", "-")), 2) &gt;= 0, ABS(ROUND(VALUE(SUBSTITUTE(連結実質赤字比率に係る赤字・黒字の構成分析!G$37,"▲", "-")), 2)), NA())</f>
        <v>0.02</v>
      </c>
      <c r="F33" s="171" t="e">
        <f>IF(ROUND(VALUE(SUBSTITUTE(連結実質赤字比率に係る赤字・黒字の構成分析!H$37,"▲", "-")), 2) &lt; 0, ABS(ROUND(VALUE(SUBSTITUTE(連結実質赤字比率に係る赤字・黒字の構成分析!H$37,"▲", "-")), 2)), NA())</f>
        <v>#N/A</v>
      </c>
      <c r="G33" s="171">
        <f>IF(ROUND(VALUE(SUBSTITUTE(連結実質赤字比率に係る赤字・黒字の構成分析!H$37,"▲", "-")), 2) &gt;= 0, ABS(ROUND(VALUE(SUBSTITUTE(連結実質赤字比率に係る赤字・黒字の構成分析!H$37,"▲", "-")), 2)), NA())</f>
        <v>0.12</v>
      </c>
      <c r="H33" s="171" t="e">
        <f>IF(ROUND(VALUE(SUBSTITUTE(連結実質赤字比率に係る赤字・黒字の構成分析!I$37,"▲", "-")), 2) &lt; 0, ABS(ROUND(VALUE(SUBSTITUTE(連結実質赤字比率に係る赤字・黒字の構成分析!I$37,"▲", "-")), 2)), NA())</f>
        <v>#N/A</v>
      </c>
      <c r="I33" s="171">
        <f>IF(ROUND(VALUE(SUBSTITUTE(連結実質赤字比率に係る赤字・黒字の構成分析!I$37,"▲", "-")), 2) &gt;= 0, ABS(ROUND(VALUE(SUBSTITUTE(連結実質赤字比率に係る赤字・黒字の構成分析!I$37,"▲", "-")), 2)), NA())</f>
        <v>0.13</v>
      </c>
      <c r="J33" s="171" t="e">
        <f>IF(ROUND(VALUE(SUBSTITUTE(連結実質赤字比率に係る赤字・黒字の構成分析!J$37,"▲", "-")), 2) &lt; 0, ABS(ROUND(VALUE(SUBSTITUTE(連結実質赤字比率に係る赤字・黒字の構成分析!J$37,"▲", "-")), 2)), NA())</f>
        <v>#N/A</v>
      </c>
      <c r="K33" s="171">
        <f>IF(ROUND(VALUE(SUBSTITUTE(連結実質赤字比率に係る赤字・黒字の構成分析!J$37,"▲", "-")), 2) &gt;= 0, ABS(ROUND(VALUE(SUBSTITUTE(連結実質赤字比率に係る赤字・黒字の構成分析!J$37,"▲", "-")), 2)), NA())</f>
        <v>0.15</v>
      </c>
    </row>
    <row r="34" spans="1:16" x14ac:dyDescent="0.2">
      <c r="A34" s="171" t="str">
        <f>IF(連結実質赤字比率に係る赤字・黒字の構成分析!C$36="",NA(),連結実質赤字比率に係る赤字・黒字の構成分析!C$36)</f>
        <v>介護保険事業特別会計</v>
      </c>
      <c r="B34" s="171" t="e">
        <f>IF(ROUND(VALUE(SUBSTITUTE(連結実質赤字比率に係る赤字・黒字の構成分析!F$36,"▲", "-")), 2) &lt; 0, ABS(ROUND(VALUE(SUBSTITUTE(連結実質赤字比率に係る赤字・黒字の構成分析!F$36,"▲", "-")), 2)), NA())</f>
        <v>#N/A</v>
      </c>
      <c r="C34" s="171">
        <f>IF(ROUND(VALUE(SUBSTITUTE(連結実質赤字比率に係る赤字・黒字の構成分析!F$36,"▲", "-")), 2) &gt;= 0, ABS(ROUND(VALUE(SUBSTITUTE(連結実質赤字比率に係る赤字・黒字の構成分析!F$36,"▲", "-")), 2)), NA())</f>
        <v>0.75</v>
      </c>
      <c r="D34" s="171" t="e">
        <f>IF(ROUND(VALUE(SUBSTITUTE(連結実質赤字比率に係る赤字・黒字の構成分析!G$36,"▲", "-")), 2) &lt; 0, ABS(ROUND(VALUE(SUBSTITUTE(連結実質赤字比率に係る赤字・黒字の構成分析!G$36,"▲", "-")), 2)), NA())</f>
        <v>#N/A</v>
      </c>
      <c r="E34" s="171">
        <f>IF(ROUND(VALUE(SUBSTITUTE(連結実質赤字比率に係る赤字・黒字の構成分析!G$36,"▲", "-")), 2) &gt;= 0, ABS(ROUND(VALUE(SUBSTITUTE(連結実質赤字比率に係る赤字・黒字の構成分析!G$36,"▲", "-")), 2)), NA())</f>
        <v>0.46</v>
      </c>
      <c r="F34" s="171" t="e">
        <f>IF(ROUND(VALUE(SUBSTITUTE(連結実質赤字比率に係る赤字・黒字の構成分析!H$36,"▲", "-")), 2) &lt; 0, ABS(ROUND(VALUE(SUBSTITUTE(連結実質赤字比率に係る赤字・黒字の構成分析!H$36,"▲", "-")), 2)), NA())</f>
        <v>#N/A</v>
      </c>
      <c r="G34" s="171">
        <f>IF(ROUND(VALUE(SUBSTITUTE(連結実質赤字比率に係る赤字・黒字の構成分析!H$36,"▲", "-")), 2) &gt;= 0, ABS(ROUND(VALUE(SUBSTITUTE(連結実質赤字比率に係る赤字・黒字の構成分析!H$36,"▲", "-")), 2)), NA())</f>
        <v>0.6</v>
      </c>
      <c r="H34" s="171" t="e">
        <f>IF(ROUND(VALUE(SUBSTITUTE(連結実質赤字比率に係る赤字・黒字の構成分析!I$36,"▲", "-")), 2) &lt; 0, ABS(ROUND(VALUE(SUBSTITUTE(連結実質赤字比率に係る赤字・黒字の構成分析!I$36,"▲", "-")), 2)), NA())</f>
        <v>#N/A</v>
      </c>
      <c r="I34" s="171">
        <f>IF(ROUND(VALUE(SUBSTITUTE(連結実質赤字比率に係る赤字・黒字の構成分析!I$36,"▲", "-")), 2) &gt;= 0, ABS(ROUND(VALUE(SUBSTITUTE(連結実質赤字比率に係る赤字・黒字の構成分析!I$36,"▲", "-")), 2)), NA())</f>
        <v>0.95</v>
      </c>
      <c r="J34" s="171" t="e">
        <f>IF(ROUND(VALUE(SUBSTITUTE(連結実質赤字比率に係る赤字・黒字の構成分析!J$36,"▲", "-")), 2) &lt; 0, ABS(ROUND(VALUE(SUBSTITUTE(連結実質赤字比率に係る赤字・黒字の構成分析!J$36,"▲", "-")), 2)), NA())</f>
        <v>#N/A</v>
      </c>
      <c r="K34" s="171">
        <f>IF(ROUND(VALUE(SUBSTITUTE(連結実質赤字比率に係る赤字・黒字の構成分析!J$36,"▲", "-")), 2) &gt;= 0, ABS(ROUND(VALUE(SUBSTITUTE(連結実質赤字比率に係る赤字・黒字の構成分析!J$36,"▲", "-")), 2)), NA())</f>
        <v>1.78</v>
      </c>
    </row>
    <row r="35" spans="1:16" x14ac:dyDescent="0.2">
      <c r="A35" s="171" t="str">
        <f>IF(連結実質赤字比率に係る赤字・黒字の構成分析!C$35="",NA(),連結実質赤字比率に係る赤字・黒字の構成分析!C$35)</f>
        <v>一般会計</v>
      </c>
      <c r="B35" s="171" t="e">
        <f>IF(ROUND(VALUE(SUBSTITUTE(連結実質赤字比率に係る赤字・黒字の構成分析!F$35,"▲", "-")), 2) &lt; 0, ABS(ROUND(VALUE(SUBSTITUTE(連結実質赤字比率に係る赤字・黒字の構成分析!F$35,"▲", "-")), 2)), NA())</f>
        <v>#N/A</v>
      </c>
      <c r="C35" s="171">
        <f>IF(ROUND(VALUE(SUBSTITUTE(連結実質赤字比率に係る赤字・黒字の構成分析!F$35,"▲", "-")), 2) &gt;= 0, ABS(ROUND(VALUE(SUBSTITUTE(連結実質赤字比率に係る赤字・黒字の構成分析!F$35,"▲", "-")), 2)), NA())</f>
        <v>2.68</v>
      </c>
      <c r="D35" s="171" t="e">
        <f>IF(ROUND(VALUE(SUBSTITUTE(連結実質赤字比率に係る赤字・黒字の構成分析!G$35,"▲", "-")), 2) &lt; 0, ABS(ROUND(VALUE(SUBSTITUTE(連結実質赤字比率に係る赤字・黒字の構成分析!G$35,"▲", "-")), 2)), NA())</f>
        <v>#N/A</v>
      </c>
      <c r="E35" s="171">
        <f>IF(ROUND(VALUE(SUBSTITUTE(連結実質赤字比率に係る赤字・黒字の構成分析!G$35,"▲", "-")), 2) &gt;= 0, ABS(ROUND(VALUE(SUBSTITUTE(連結実質赤字比率に係る赤字・黒字の構成分析!G$35,"▲", "-")), 2)), NA())</f>
        <v>4.4800000000000004</v>
      </c>
      <c r="F35" s="171" t="e">
        <f>IF(ROUND(VALUE(SUBSTITUTE(連結実質赤字比率に係る赤字・黒字の構成分析!H$35,"▲", "-")), 2) &lt; 0, ABS(ROUND(VALUE(SUBSTITUTE(連結実質赤字比率に係る赤字・黒字の構成分析!H$35,"▲", "-")), 2)), NA())</f>
        <v>#N/A</v>
      </c>
      <c r="G35" s="171">
        <f>IF(ROUND(VALUE(SUBSTITUTE(連結実質赤字比率に係る赤字・黒字の構成分析!H$35,"▲", "-")), 2) &gt;= 0, ABS(ROUND(VALUE(SUBSTITUTE(連結実質赤字比率に係る赤字・黒字の構成分析!H$35,"▲", "-")), 2)), NA())</f>
        <v>2.84</v>
      </c>
      <c r="H35" s="171" t="e">
        <f>IF(ROUND(VALUE(SUBSTITUTE(連結実質赤字比率に係る赤字・黒字の構成分析!I$35,"▲", "-")), 2) &lt; 0, ABS(ROUND(VALUE(SUBSTITUTE(連結実質赤字比率に係る赤字・黒字の構成分析!I$35,"▲", "-")), 2)), NA())</f>
        <v>#N/A</v>
      </c>
      <c r="I35" s="171">
        <f>IF(ROUND(VALUE(SUBSTITUTE(連結実質赤字比率に係る赤字・黒字の構成分析!I$35,"▲", "-")), 2) &gt;= 0, ABS(ROUND(VALUE(SUBSTITUTE(連結実質赤字比率に係る赤字・黒字の構成分析!I$35,"▲", "-")), 2)), NA())</f>
        <v>6.06</v>
      </c>
      <c r="J35" s="171" t="e">
        <f>IF(ROUND(VALUE(SUBSTITUTE(連結実質赤字比率に係る赤字・黒字の構成分析!J$35,"▲", "-")), 2) &lt; 0, ABS(ROUND(VALUE(SUBSTITUTE(連結実質赤字比率に係る赤字・黒字の構成分析!J$35,"▲", "-")), 2)), NA())</f>
        <v>#N/A</v>
      </c>
      <c r="K35" s="171">
        <f>IF(ROUND(VALUE(SUBSTITUTE(連結実質赤字比率に係る赤字・黒字の構成分析!J$35,"▲", "-")), 2) &gt;= 0, ABS(ROUND(VALUE(SUBSTITUTE(連結実質赤字比率に係る赤字・黒字の構成分析!J$35,"▲", "-")), 2)), NA())</f>
        <v>6.36</v>
      </c>
    </row>
    <row r="36" spans="1:16" x14ac:dyDescent="0.2">
      <c r="A36" s="171" t="str">
        <f>IF(連結実質赤字比率に係る赤字・黒字の構成分析!C$34="",NA(),連結実質赤字比率に係る赤字・黒字の構成分析!C$34)</f>
        <v>水道事業会計</v>
      </c>
      <c r="B36" s="171" t="e">
        <f>IF(ROUND(VALUE(SUBSTITUTE(連結実質赤字比率に係る赤字・黒字の構成分析!F$34,"▲", "-")), 2) &lt; 0, ABS(ROUND(VALUE(SUBSTITUTE(連結実質赤字比率に係る赤字・黒字の構成分析!F$34,"▲", "-")), 2)), NA())</f>
        <v>#N/A</v>
      </c>
      <c r="C36" s="171">
        <f>IF(ROUND(VALUE(SUBSTITUTE(連結実質赤字比率に係る赤字・黒字の構成分析!F$34,"▲", "-")), 2) &gt;= 0, ABS(ROUND(VALUE(SUBSTITUTE(連結実質赤字比率に係る赤字・黒字の構成分析!F$34,"▲", "-")), 2)), NA())</f>
        <v>11.44</v>
      </c>
      <c r="D36" s="171" t="e">
        <f>IF(ROUND(VALUE(SUBSTITUTE(連結実質赤字比率に係る赤字・黒字の構成分析!G$34,"▲", "-")), 2) &lt; 0, ABS(ROUND(VALUE(SUBSTITUTE(連結実質赤字比率に係る赤字・黒字の構成分析!G$34,"▲", "-")), 2)), NA())</f>
        <v>#N/A</v>
      </c>
      <c r="E36" s="171">
        <f>IF(ROUND(VALUE(SUBSTITUTE(連結実質赤字比率に係る赤字・黒字の構成分析!G$34,"▲", "-")), 2) &gt;= 0, ABS(ROUND(VALUE(SUBSTITUTE(連結実質赤字比率に係る赤字・黒字の構成分析!G$34,"▲", "-")), 2)), NA())</f>
        <v>12.09</v>
      </c>
      <c r="F36" s="171" t="e">
        <f>IF(ROUND(VALUE(SUBSTITUTE(連結実質赤字比率に係る赤字・黒字の構成分析!H$34,"▲", "-")), 2) &lt; 0, ABS(ROUND(VALUE(SUBSTITUTE(連結実質赤字比率に係る赤字・黒字の構成分析!H$34,"▲", "-")), 2)), NA())</f>
        <v>#N/A</v>
      </c>
      <c r="G36" s="171">
        <f>IF(ROUND(VALUE(SUBSTITUTE(連結実質赤字比率に係る赤字・黒字の構成分析!H$34,"▲", "-")), 2) &gt;= 0, ABS(ROUND(VALUE(SUBSTITUTE(連結実質赤字比率に係る赤字・黒字の構成分析!H$34,"▲", "-")), 2)), NA())</f>
        <v>12.11</v>
      </c>
      <c r="H36" s="171" t="e">
        <f>IF(ROUND(VALUE(SUBSTITUTE(連結実質赤字比率に係る赤字・黒字の構成分析!I$34,"▲", "-")), 2) &lt; 0, ABS(ROUND(VALUE(SUBSTITUTE(連結実質赤字比率に係る赤字・黒字の構成分析!I$34,"▲", "-")), 2)), NA())</f>
        <v>#N/A</v>
      </c>
      <c r="I36" s="171">
        <f>IF(ROUND(VALUE(SUBSTITUTE(連結実質赤字比率に係る赤字・黒字の構成分析!I$34,"▲", "-")), 2) &gt;= 0, ABS(ROUND(VALUE(SUBSTITUTE(連結実質赤字比率に係る赤字・黒字の構成分析!I$34,"▲", "-")), 2)), NA())</f>
        <v>10.3</v>
      </c>
      <c r="J36" s="171" t="e">
        <f>IF(ROUND(VALUE(SUBSTITUTE(連結実質赤字比率に係る赤字・黒字の構成分析!J$34,"▲", "-")), 2) &lt; 0, ABS(ROUND(VALUE(SUBSTITUTE(連結実質赤字比率に係る赤字・黒字の構成分析!J$34,"▲", "-")), 2)), NA())</f>
        <v>#N/A</v>
      </c>
      <c r="K36" s="171">
        <f>IF(ROUND(VALUE(SUBSTITUTE(連結実質赤字比率に係る赤字・黒字の構成分析!J$34,"▲", "-")), 2) &gt;= 0, ABS(ROUND(VALUE(SUBSTITUTE(連結実質赤字比率に係る赤字・黒字の構成分析!J$34,"▲", "-")), 2)), NA())</f>
        <v>10.57</v>
      </c>
    </row>
    <row r="39" spans="1:16" x14ac:dyDescent="0.2">
      <c r="A39" s="140" t="s">
        <v>62</v>
      </c>
    </row>
    <row r="40" spans="1:16" x14ac:dyDescent="0.2">
      <c r="A40" s="172"/>
      <c r="B40" s="172" t="str">
        <f>'実質公債費比率（分子）の構造'!K$44</f>
        <v>H30</v>
      </c>
      <c r="C40" s="172"/>
      <c r="D40" s="172"/>
      <c r="E40" s="172" t="str">
        <f>'実質公債費比率（分子）の構造'!L$44</f>
        <v>R01</v>
      </c>
      <c r="F40" s="172"/>
      <c r="G40" s="172"/>
      <c r="H40" s="172" t="str">
        <f>'実質公債費比率（分子）の構造'!M$44</f>
        <v>R02</v>
      </c>
      <c r="I40" s="172"/>
      <c r="J40" s="172"/>
      <c r="K40" s="172" t="str">
        <f>'実質公債費比率（分子）の構造'!N$44</f>
        <v>R03</v>
      </c>
      <c r="L40" s="172"/>
      <c r="M40" s="172"/>
      <c r="N40" s="172" t="str">
        <f>'実質公債費比率（分子）の構造'!O$44</f>
        <v>R04</v>
      </c>
      <c r="O40" s="172"/>
      <c r="P40" s="172"/>
    </row>
    <row r="41" spans="1:16" x14ac:dyDescent="0.2">
      <c r="A41" s="172"/>
      <c r="B41" s="172" t="s">
        <v>63</v>
      </c>
      <c r="C41" s="172"/>
      <c r="D41" s="172" t="s">
        <v>64</v>
      </c>
      <c r="E41" s="172" t="s">
        <v>63</v>
      </c>
      <c r="F41" s="172"/>
      <c r="G41" s="172" t="s">
        <v>64</v>
      </c>
      <c r="H41" s="172" t="s">
        <v>63</v>
      </c>
      <c r="I41" s="172"/>
      <c r="J41" s="172" t="s">
        <v>64</v>
      </c>
      <c r="K41" s="172" t="s">
        <v>63</v>
      </c>
      <c r="L41" s="172"/>
      <c r="M41" s="172" t="s">
        <v>64</v>
      </c>
      <c r="N41" s="172" t="s">
        <v>63</v>
      </c>
      <c r="O41" s="172"/>
      <c r="P41" s="172" t="s">
        <v>64</v>
      </c>
    </row>
    <row r="42" spans="1:16" x14ac:dyDescent="0.2">
      <c r="A42" s="172" t="s">
        <v>65</v>
      </c>
      <c r="B42" s="172"/>
      <c r="C42" s="172"/>
      <c r="D42" s="172">
        <f>'実質公債費比率（分子）の構造'!K$52</f>
        <v>1217</v>
      </c>
      <c r="E42" s="172"/>
      <c r="F42" s="172"/>
      <c r="G42" s="172">
        <f>'実質公債費比率（分子）の構造'!L$52</f>
        <v>1273</v>
      </c>
      <c r="H42" s="172"/>
      <c r="I42" s="172"/>
      <c r="J42" s="172">
        <f>'実質公債費比率（分子）の構造'!M$52</f>
        <v>1304</v>
      </c>
      <c r="K42" s="172"/>
      <c r="L42" s="172"/>
      <c r="M42" s="172">
        <f>'実質公債費比率（分子）の構造'!N$52</f>
        <v>1280</v>
      </c>
      <c r="N42" s="172"/>
      <c r="O42" s="172"/>
      <c r="P42" s="172">
        <f>'実質公債費比率（分子）の構造'!O$52</f>
        <v>1279</v>
      </c>
    </row>
    <row r="43" spans="1:16" x14ac:dyDescent="0.2">
      <c r="A43" s="172" t="s">
        <v>66</v>
      </c>
      <c r="B43" s="172" t="str">
        <f>'実質公債費比率（分子）の構造'!K$51</f>
        <v>-</v>
      </c>
      <c r="C43" s="172"/>
      <c r="D43" s="172"/>
      <c r="E43" s="172" t="str">
        <f>'実質公債費比率（分子）の構造'!L$51</f>
        <v>-</v>
      </c>
      <c r="F43" s="172"/>
      <c r="G43" s="172"/>
      <c r="H43" s="172" t="str">
        <f>'実質公債費比率（分子）の構造'!M$51</f>
        <v>-</v>
      </c>
      <c r="I43" s="172"/>
      <c r="J43" s="172"/>
      <c r="K43" s="172" t="str">
        <f>'実質公債費比率（分子）の構造'!N$51</f>
        <v>-</v>
      </c>
      <c r="L43" s="172"/>
      <c r="M43" s="172"/>
      <c r="N43" s="172" t="str">
        <f>'実質公債費比率（分子）の構造'!O$51</f>
        <v>-</v>
      </c>
      <c r="O43" s="172"/>
      <c r="P43" s="172"/>
    </row>
    <row r="44" spans="1:16" x14ac:dyDescent="0.2">
      <c r="A44" s="172" t="s">
        <v>67</v>
      </c>
      <c r="B44" s="172" t="str">
        <f>'実質公債費比率（分子）の構造'!K$50</f>
        <v>-</v>
      </c>
      <c r="C44" s="172"/>
      <c r="D44" s="172"/>
      <c r="E44" s="172" t="str">
        <f>'実質公債費比率（分子）の構造'!L$50</f>
        <v>-</v>
      </c>
      <c r="F44" s="172"/>
      <c r="G44" s="172"/>
      <c r="H44" s="172" t="str">
        <f>'実質公債費比率（分子）の構造'!M$50</f>
        <v>-</v>
      </c>
      <c r="I44" s="172"/>
      <c r="J44" s="172"/>
      <c r="K44" s="172" t="str">
        <f>'実質公債費比率（分子）の構造'!N$50</f>
        <v>-</v>
      </c>
      <c r="L44" s="172"/>
      <c r="M44" s="172"/>
      <c r="N44" s="172" t="str">
        <f>'実質公債費比率（分子）の構造'!O$50</f>
        <v>-</v>
      </c>
      <c r="O44" s="172"/>
      <c r="P44" s="172"/>
    </row>
    <row r="45" spans="1:16" x14ac:dyDescent="0.2">
      <c r="A45" s="172" t="s">
        <v>68</v>
      </c>
      <c r="B45" s="172">
        <f>'実質公債費比率（分子）の構造'!K$49</f>
        <v>117</v>
      </c>
      <c r="C45" s="172"/>
      <c r="D45" s="172"/>
      <c r="E45" s="172">
        <f>'実質公債費比率（分子）の構造'!L$49</f>
        <v>104</v>
      </c>
      <c r="F45" s="172"/>
      <c r="G45" s="172"/>
      <c r="H45" s="172">
        <f>'実質公債費比率（分子）の構造'!M$49</f>
        <v>67</v>
      </c>
      <c r="I45" s="172"/>
      <c r="J45" s="172"/>
      <c r="K45" s="172" t="str">
        <f>'実質公債費比率（分子）の構造'!N$49</f>
        <v>-</v>
      </c>
      <c r="L45" s="172"/>
      <c r="M45" s="172"/>
      <c r="N45" s="172" t="str">
        <f>'実質公債費比率（分子）の構造'!O$49</f>
        <v>-</v>
      </c>
      <c r="O45" s="172"/>
      <c r="P45" s="172"/>
    </row>
    <row r="46" spans="1:16" x14ac:dyDescent="0.2">
      <c r="A46" s="172" t="s">
        <v>69</v>
      </c>
      <c r="B46" s="172">
        <f>'実質公債費比率（分子）の構造'!K$48</f>
        <v>327</v>
      </c>
      <c r="C46" s="172"/>
      <c r="D46" s="172"/>
      <c r="E46" s="172">
        <f>'実質公債費比率（分子）の構造'!L$48</f>
        <v>338</v>
      </c>
      <c r="F46" s="172"/>
      <c r="G46" s="172"/>
      <c r="H46" s="172">
        <f>'実質公債費比率（分子）の構造'!M$48</f>
        <v>335</v>
      </c>
      <c r="I46" s="172"/>
      <c r="J46" s="172"/>
      <c r="K46" s="172">
        <f>'実質公債費比率（分子）の構造'!N$48</f>
        <v>363</v>
      </c>
      <c r="L46" s="172"/>
      <c r="M46" s="172"/>
      <c r="N46" s="172">
        <f>'実質公債費比率（分子）の構造'!O$48</f>
        <v>319</v>
      </c>
      <c r="O46" s="172"/>
      <c r="P46" s="172"/>
    </row>
    <row r="47" spans="1:16" x14ac:dyDescent="0.2">
      <c r="A47" s="172" t="s">
        <v>70</v>
      </c>
      <c r="B47" s="172" t="str">
        <f>'実質公債費比率（分子）の構造'!K$47</f>
        <v>-</v>
      </c>
      <c r="C47" s="172"/>
      <c r="D47" s="172"/>
      <c r="E47" s="172" t="str">
        <f>'実質公債費比率（分子）の構造'!L$47</f>
        <v>-</v>
      </c>
      <c r="F47" s="172"/>
      <c r="G47" s="172"/>
      <c r="H47" s="172" t="str">
        <f>'実質公債費比率（分子）の構造'!M$47</f>
        <v>-</v>
      </c>
      <c r="I47" s="172"/>
      <c r="J47" s="172"/>
      <c r="K47" s="172" t="str">
        <f>'実質公債費比率（分子）の構造'!N$47</f>
        <v>-</v>
      </c>
      <c r="L47" s="172"/>
      <c r="M47" s="172"/>
      <c r="N47" s="172" t="str">
        <f>'実質公債費比率（分子）の構造'!O$47</f>
        <v>-</v>
      </c>
      <c r="O47" s="172"/>
      <c r="P47" s="172"/>
    </row>
    <row r="48" spans="1:16" x14ac:dyDescent="0.2">
      <c r="A48" s="172" t="s">
        <v>71</v>
      </c>
      <c r="B48" s="172" t="str">
        <f>'実質公債費比率（分子）の構造'!K$46</f>
        <v>-</v>
      </c>
      <c r="C48" s="172"/>
      <c r="D48" s="172"/>
      <c r="E48" s="172" t="str">
        <f>'実質公債費比率（分子）の構造'!L$46</f>
        <v>-</v>
      </c>
      <c r="F48" s="172"/>
      <c r="G48" s="172"/>
      <c r="H48" s="172" t="str">
        <f>'実質公債費比率（分子）の構造'!M$46</f>
        <v>-</v>
      </c>
      <c r="I48" s="172"/>
      <c r="J48" s="172"/>
      <c r="K48" s="172" t="str">
        <f>'実質公債費比率（分子）の構造'!N$46</f>
        <v>-</v>
      </c>
      <c r="L48" s="172"/>
      <c r="M48" s="172"/>
      <c r="N48" s="172" t="str">
        <f>'実質公債費比率（分子）の構造'!O$46</f>
        <v>-</v>
      </c>
      <c r="O48" s="172"/>
      <c r="P48" s="172"/>
    </row>
    <row r="49" spans="1:16" x14ac:dyDescent="0.2">
      <c r="A49" s="172" t="s">
        <v>72</v>
      </c>
      <c r="B49" s="172">
        <f>'実質公債費比率（分子）の構造'!K$45</f>
        <v>1149</v>
      </c>
      <c r="C49" s="172"/>
      <c r="D49" s="172"/>
      <c r="E49" s="172">
        <f>'実質公債費比率（分子）の構造'!L$45</f>
        <v>1168</v>
      </c>
      <c r="F49" s="172"/>
      <c r="G49" s="172"/>
      <c r="H49" s="172">
        <f>'実質公債費比率（分子）の構造'!M$45</f>
        <v>1231</v>
      </c>
      <c r="I49" s="172"/>
      <c r="J49" s="172"/>
      <c r="K49" s="172">
        <f>'実質公債費比率（分子）の構造'!N$45</f>
        <v>1200</v>
      </c>
      <c r="L49" s="172"/>
      <c r="M49" s="172"/>
      <c r="N49" s="172">
        <f>'実質公債費比率（分子）の構造'!O$45</f>
        <v>1249</v>
      </c>
      <c r="O49" s="172"/>
      <c r="P49" s="172"/>
    </row>
    <row r="50" spans="1:16" x14ac:dyDescent="0.2">
      <c r="A50" s="172" t="s">
        <v>73</v>
      </c>
      <c r="B50" s="172" t="e">
        <f>NA()</f>
        <v>#N/A</v>
      </c>
      <c r="C50" s="172">
        <f>IF(ISNUMBER('実質公債費比率（分子）の構造'!K$53),'実質公債費比率（分子）の構造'!K$53,NA())</f>
        <v>376</v>
      </c>
      <c r="D50" s="172" t="e">
        <f>NA()</f>
        <v>#N/A</v>
      </c>
      <c r="E50" s="172" t="e">
        <f>NA()</f>
        <v>#N/A</v>
      </c>
      <c r="F50" s="172">
        <f>IF(ISNUMBER('実質公債費比率（分子）の構造'!L$53),'実質公債費比率（分子）の構造'!L$53,NA())</f>
        <v>337</v>
      </c>
      <c r="G50" s="172" t="e">
        <f>NA()</f>
        <v>#N/A</v>
      </c>
      <c r="H50" s="172" t="e">
        <f>NA()</f>
        <v>#N/A</v>
      </c>
      <c r="I50" s="172">
        <f>IF(ISNUMBER('実質公債費比率（分子）の構造'!M$53),'実質公債費比率（分子）の構造'!M$53,NA())</f>
        <v>329</v>
      </c>
      <c r="J50" s="172" t="e">
        <f>NA()</f>
        <v>#N/A</v>
      </c>
      <c r="K50" s="172" t="e">
        <f>NA()</f>
        <v>#N/A</v>
      </c>
      <c r="L50" s="172">
        <f>IF(ISNUMBER('実質公債費比率（分子）の構造'!N$53),'実質公債費比率（分子）の構造'!N$53,NA())</f>
        <v>283</v>
      </c>
      <c r="M50" s="172" t="e">
        <f>NA()</f>
        <v>#N/A</v>
      </c>
      <c r="N50" s="172" t="e">
        <f>NA()</f>
        <v>#N/A</v>
      </c>
      <c r="O50" s="172">
        <f>IF(ISNUMBER('実質公債費比率（分子）の構造'!O$53),'実質公債費比率（分子）の構造'!O$53,NA())</f>
        <v>289</v>
      </c>
      <c r="P50" s="172" t="e">
        <f>NA()</f>
        <v>#N/A</v>
      </c>
    </row>
    <row r="53" spans="1:16" x14ac:dyDescent="0.2">
      <c r="A53" s="140" t="s">
        <v>74</v>
      </c>
    </row>
    <row r="54" spans="1:16" x14ac:dyDescent="0.2">
      <c r="A54" s="171"/>
      <c r="B54" s="171" t="str">
        <f>'将来負担比率（分子）の構造'!I$40</f>
        <v>H30</v>
      </c>
      <c r="C54" s="171"/>
      <c r="D54" s="171"/>
      <c r="E54" s="171" t="str">
        <f>'将来負担比率（分子）の構造'!J$40</f>
        <v>R01</v>
      </c>
      <c r="F54" s="171"/>
      <c r="G54" s="171"/>
      <c r="H54" s="171" t="str">
        <f>'将来負担比率（分子）の構造'!K$40</f>
        <v>R02</v>
      </c>
      <c r="I54" s="171"/>
      <c r="J54" s="171"/>
      <c r="K54" s="171" t="str">
        <f>'将来負担比率（分子）の構造'!L$40</f>
        <v>R03</v>
      </c>
      <c r="L54" s="171"/>
      <c r="M54" s="171"/>
      <c r="N54" s="171" t="str">
        <f>'将来負担比率（分子）の構造'!M$40</f>
        <v>R04</v>
      </c>
      <c r="O54" s="171"/>
      <c r="P54" s="171"/>
    </row>
    <row r="55" spans="1:16" x14ac:dyDescent="0.2">
      <c r="A55" s="171"/>
      <c r="B55" s="171" t="s">
        <v>75</v>
      </c>
      <c r="C55" s="171"/>
      <c r="D55" s="171" t="s">
        <v>76</v>
      </c>
      <c r="E55" s="171" t="s">
        <v>75</v>
      </c>
      <c r="F55" s="171"/>
      <c r="G55" s="171" t="s">
        <v>76</v>
      </c>
      <c r="H55" s="171" t="s">
        <v>75</v>
      </c>
      <c r="I55" s="171"/>
      <c r="J55" s="171" t="s">
        <v>76</v>
      </c>
      <c r="K55" s="171" t="s">
        <v>75</v>
      </c>
      <c r="L55" s="171"/>
      <c r="M55" s="171" t="s">
        <v>76</v>
      </c>
      <c r="N55" s="171" t="s">
        <v>75</v>
      </c>
      <c r="O55" s="171"/>
      <c r="P55" s="171" t="s">
        <v>76</v>
      </c>
    </row>
    <row r="56" spans="1:16" x14ac:dyDescent="0.2">
      <c r="A56" s="171" t="s">
        <v>45</v>
      </c>
      <c r="B56" s="171"/>
      <c r="C56" s="171"/>
      <c r="D56" s="171">
        <f>'将来負担比率（分子）の構造'!I$52</f>
        <v>12567</v>
      </c>
      <c r="E56" s="171"/>
      <c r="F56" s="171"/>
      <c r="G56" s="171">
        <f>'将来負担比率（分子）の構造'!J$52</f>
        <v>12700</v>
      </c>
      <c r="H56" s="171"/>
      <c r="I56" s="171"/>
      <c r="J56" s="171">
        <f>'将来負担比率（分子）の構造'!K$52</f>
        <v>13100</v>
      </c>
      <c r="K56" s="171"/>
      <c r="L56" s="171"/>
      <c r="M56" s="171">
        <f>'将来負担比率（分子）の構造'!L$52</f>
        <v>13736</v>
      </c>
      <c r="N56" s="171"/>
      <c r="O56" s="171"/>
      <c r="P56" s="171">
        <f>'将来負担比率（分子）の構造'!M$52</f>
        <v>15744</v>
      </c>
    </row>
    <row r="57" spans="1:16" x14ac:dyDescent="0.2">
      <c r="A57" s="171" t="s">
        <v>44</v>
      </c>
      <c r="B57" s="171"/>
      <c r="C57" s="171"/>
      <c r="D57" s="171">
        <f>'将来負担比率（分子）の構造'!I$51</f>
        <v>280</v>
      </c>
      <c r="E57" s="171"/>
      <c r="F57" s="171"/>
      <c r="G57" s="171">
        <f>'将来負担比率（分子）の構造'!J$51</f>
        <v>280</v>
      </c>
      <c r="H57" s="171"/>
      <c r="I57" s="171"/>
      <c r="J57" s="171">
        <f>'将来負担比率（分子）の構造'!K$51</f>
        <v>224</v>
      </c>
      <c r="K57" s="171"/>
      <c r="L57" s="171"/>
      <c r="M57" s="171">
        <f>'将来負担比率（分子）の構造'!L$51</f>
        <v>250</v>
      </c>
      <c r="N57" s="171"/>
      <c r="O57" s="171"/>
      <c r="P57" s="171">
        <f>'将来負担比率（分子）の構造'!M$51</f>
        <v>409</v>
      </c>
    </row>
    <row r="58" spans="1:16" x14ac:dyDescent="0.2">
      <c r="A58" s="171" t="s">
        <v>43</v>
      </c>
      <c r="B58" s="171"/>
      <c r="C58" s="171"/>
      <c r="D58" s="171">
        <f>'将来負担比率（分子）の構造'!I$50</f>
        <v>6288</v>
      </c>
      <c r="E58" s="171"/>
      <c r="F58" s="171"/>
      <c r="G58" s="171">
        <f>'将来負担比率（分子）の構造'!J$50</f>
        <v>6373</v>
      </c>
      <c r="H58" s="171"/>
      <c r="I58" s="171"/>
      <c r="J58" s="171">
        <f>'将来負担比率（分子）の構造'!K$50</f>
        <v>6375</v>
      </c>
      <c r="K58" s="171"/>
      <c r="L58" s="171"/>
      <c r="M58" s="171">
        <f>'将来負担比率（分子）の構造'!L$50</f>
        <v>6638</v>
      </c>
      <c r="N58" s="171"/>
      <c r="O58" s="171"/>
      <c r="P58" s="171">
        <f>'将来負担比率（分子）の構造'!M$50</f>
        <v>6756</v>
      </c>
    </row>
    <row r="59" spans="1:16" x14ac:dyDescent="0.2">
      <c r="A59" s="171" t="s">
        <v>41</v>
      </c>
      <c r="B59" s="171" t="str">
        <f>'将来負担比率（分子）の構造'!I$49</f>
        <v>-</v>
      </c>
      <c r="C59" s="171"/>
      <c r="D59" s="171"/>
      <c r="E59" s="171" t="str">
        <f>'将来負担比率（分子）の構造'!J$49</f>
        <v>-</v>
      </c>
      <c r="F59" s="171"/>
      <c r="G59" s="171"/>
      <c r="H59" s="171" t="str">
        <f>'将来負担比率（分子）の構造'!K$49</f>
        <v>-</v>
      </c>
      <c r="I59" s="171"/>
      <c r="J59" s="171"/>
      <c r="K59" s="171" t="str">
        <f>'将来負担比率（分子）の構造'!L$49</f>
        <v>-</v>
      </c>
      <c r="L59" s="171"/>
      <c r="M59" s="171"/>
      <c r="N59" s="171" t="str">
        <f>'将来負担比率（分子）の構造'!M$49</f>
        <v>-</v>
      </c>
      <c r="O59" s="171"/>
      <c r="P59" s="171"/>
    </row>
    <row r="60" spans="1:16" x14ac:dyDescent="0.2">
      <c r="A60" s="171" t="s">
        <v>40</v>
      </c>
      <c r="B60" s="171" t="str">
        <f>'将来負担比率（分子）の構造'!I$48</f>
        <v>-</v>
      </c>
      <c r="C60" s="171"/>
      <c r="D60" s="171"/>
      <c r="E60" s="171" t="str">
        <f>'将来負担比率（分子）の構造'!J$48</f>
        <v>-</v>
      </c>
      <c r="F60" s="171"/>
      <c r="G60" s="171"/>
      <c r="H60" s="171" t="str">
        <f>'将来負担比率（分子）の構造'!K$48</f>
        <v>-</v>
      </c>
      <c r="I60" s="171"/>
      <c r="J60" s="171"/>
      <c r="K60" s="171" t="str">
        <f>'将来負担比率（分子）の構造'!L$48</f>
        <v>-</v>
      </c>
      <c r="L60" s="171"/>
      <c r="M60" s="171"/>
      <c r="N60" s="171" t="str">
        <f>'将来負担比率（分子）の構造'!M$48</f>
        <v>-</v>
      </c>
      <c r="O60" s="171"/>
      <c r="P60" s="171"/>
    </row>
    <row r="61" spans="1:16" x14ac:dyDescent="0.2">
      <c r="A61" s="171" t="s">
        <v>38</v>
      </c>
      <c r="B61" s="171" t="str">
        <f>'将来負担比率（分子）の構造'!I$46</f>
        <v>-</v>
      </c>
      <c r="C61" s="171"/>
      <c r="D61" s="171"/>
      <c r="E61" s="171" t="str">
        <f>'将来負担比率（分子）の構造'!J$46</f>
        <v>-</v>
      </c>
      <c r="F61" s="171"/>
      <c r="G61" s="171"/>
      <c r="H61" s="171" t="str">
        <f>'将来負担比率（分子）の構造'!K$46</f>
        <v>-</v>
      </c>
      <c r="I61" s="171"/>
      <c r="J61" s="171"/>
      <c r="K61" s="171" t="str">
        <f>'将来負担比率（分子）の構造'!L$46</f>
        <v>-</v>
      </c>
      <c r="L61" s="171"/>
      <c r="M61" s="171"/>
      <c r="N61" s="171" t="str">
        <f>'将来負担比率（分子）の構造'!M$46</f>
        <v>-</v>
      </c>
      <c r="O61" s="171"/>
      <c r="P61" s="171"/>
    </row>
    <row r="62" spans="1:16" x14ac:dyDescent="0.2">
      <c r="A62" s="171" t="s">
        <v>37</v>
      </c>
      <c r="B62" s="171">
        <f>'将来負担比率（分子）の構造'!I$45</f>
        <v>1739</v>
      </c>
      <c r="C62" s="171"/>
      <c r="D62" s="171"/>
      <c r="E62" s="171">
        <f>'将来負担比率（分子）の構造'!J$45</f>
        <v>1715</v>
      </c>
      <c r="F62" s="171"/>
      <c r="G62" s="171"/>
      <c r="H62" s="171">
        <f>'将来負担比率（分子）の構造'!K$45</f>
        <v>1749</v>
      </c>
      <c r="I62" s="171"/>
      <c r="J62" s="171"/>
      <c r="K62" s="171">
        <f>'将来負担比率（分子）の構造'!L$45</f>
        <v>1751</v>
      </c>
      <c r="L62" s="171"/>
      <c r="M62" s="171"/>
      <c r="N62" s="171">
        <f>'将来負担比率（分子）の構造'!M$45</f>
        <v>1723</v>
      </c>
      <c r="O62" s="171"/>
      <c r="P62" s="171"/>
    </row>
    <row r="63" spans="1:16" x14ac:dyDescent="0.2">
      <c r="A63" s="171" t="s">
        <v>36</v>
      </c>
      <c r="B63" s="171">
        <f>'将来負担比率（分子）の構造'!I$44</f>
        <v>168</v>
      </c>
      <c r="C63" s="171"/>
      <c r="D63" s="171"/>
      <c r="E63" s="171">
        <f>'将来負担比率（分子）の構造'!J$44</f>
        <v>66</v>
      </c>
      <c r="F63" s="171"/>
      <c r="G63" s="171"/>
      <c r="H63" s="171" t="str">
        <f>'将来負担比率（分子）の構造'!K$44</f>
        <v>-</v>
      </c>
      <c r="I63" s="171"/>
      <c r="J63" s="171"/>
      <c r="K63" s="171" t="str">
        <f>'将来負担比率（分子）の構造'!L$44</f>
        <v>-</v>
      </c>
      <c r="L63" s="171"/>
      <c r="M63" s="171"/>
      <c r="N63" s="171" t="str">
        <f>'将来負担比率（分子）の構造'!M$44</f>
        <v>-</v>
      </c>
      <c r="O63" s="171"/>
      <c r="P63" s="171"/>
    </row>
    <row r="64" spans="1:16" x14ac:dyDescent="0.2">
      <c r="A64" s="171" t="s">
        <v>35</v>
      </c>
      <c r="B64" s="171">
        <f>'将来負担比率（分子）の構造'!I$43</f>
        <v>4641</v>
      </c>
      <c r="C64" s="171"/>
      <c r="D64" s="171"/>
      <c r="E64" s="171">
        <f>'将来負担比率（分子）の構造'!J$43</f>
        <v>4509</v>
      </c>
      <c r="F64" s="171"/>
      <c r="G64" s="171"/>
      <c r="H64" s="171">
        <f>'将来負担比率（分子）の構造'!K$43</f>
        <v>4406</v>
      </c>
      <c r="I64" s="171"/>
      <c r="J64" s="171"/>
      <c r="K64" s="171">
        <f>'将来負担比率（分子）の構造'!L$43</f>
        <v>4474</v>
      </c>
      <c r="L64" s="171"/>
      <c r="M64" s="171"/>
      <c r="N64" s="171">
        <f>'将来負担比率（分子）の構造'!M$43</f>
        <v>4427</v>
      </c>
      <c r="O64" s="171"/>
      <c r="P64" s="171"/>
    </row>
    <row r="65" spans="1:16" x14ac:dyDescent="0.2">
      <c r="A65" s="171" t="s">
        <v>34</v>
      </c>
      <c r="B65" s="171" t="str">
        <f>'将来負担比率（分子）の構造'!I$42</f>
        <v>-</v>
      </c>
      <c r="C65" s="171"/>
      <c r="D65" s="171"/>
      <c r="E65" s="171" t="str">
        <f>'将来負担比率（分子）の構造'!J$42</f>
        <v>-</v>
      </c>
      <c r="F65" s="171"/>
      <c r="G65" s="171"/>
      <c r="H65" s="171" t="str">
        <f>'将来負担比率（分子）の構造'!K$42</f>
        <v>-</v>
      </c>
      <c r="I65" s="171"/>
      <c r="J65" s="171"/>
      <c r="K65" s="171" t="str">
        <f>'将来負担比率（分子）の構造'!L$42</f>
        <v>-</v>
      </c>
      <c r="L65" s="171"/>
      <c r="M65" s="171"/>
      <c r="N65" s="171" t="str">
        <f>'将来負担比率（分子）の構造'!M$42</f>
        <v>-</v>
      </c>
      <c r="O65" s="171"/>
      <c r="P65" s="171"/>
    </row>
    <row r="66" spans="1:16" x14ac:dyDescent="0.2">
      <c r="A66" s="171" t="s">
        <v>33</v>
      </c>
      <c r="B66" s="171">
        <f>'将来負担比率（分子）の構造'!I$41</f>
        <v>12701</v>
      </c>
      <c r="C66" s="171"/>
      <c r="D66" s="171"/>
      <c r="E66" s="171">
        <f>'将来負担比率（分子）の構造'!J$41</f>
        <v>13020</v>
      </c>
      <c r="F66" s="171"/>
      <c r="G66" s="171"/>
      <c r="H66" s="171">
        <f>'将来負担比率（分子）の構造'!K$41</f>
        <v>13366</v>
      </c>
      <c r="I66" s="171"/>
      <c r="J66" s="171"/>
      <c r="K66" s="171">
        <f>'将来負担比率（分子）の構造'!L$41</f>
        <v>14117</v>
      </c>
      <c r="L66" s="171"/>
      <c r="M66" s="171"/>
      <c r="N66" s="171">
        <f>'将来負担比率（分子）の構造'!M$41</f>
        <v>16366</v>
      </c>
      <c r="O66" s="171"/>
      <c r="P66" s="171"/>
    </row>
    <row r="67" spans="1:16" x14ac:dyDescent="0.2">
      <c r="A67" s="171" t="s">
        <v>77</v>
      </c>
      <c r="B67" s="171" t="e">
        <f>NA()</f>
        <v>#N/A</v>
      </c>
      <c r="C67" s="171">
        <f>IF(ISNUMBER('将来負担比率（分子）の構造'!I$53), IF('将来負担比率（分子）の構造'!I$53 &lt; 0, 0, '将来負担比率（分子）の構造'!I$53), NA())</f>
        <v>115</v>
      </c>
      <c r="D67" s="171" t="e">
        <f>NA()</f>
        <v>#N/A</v>
      </c>
      <c r="E67" s="171" t="e">
        <f>NA()</f>
        <v>#N/A</v>
      </c>
      <c r="F67" s="171">
        <f>IF(ISNUMBER('将来負担比率（分子）の構造'!J$53), IF('将来負担比率（分子）の構造'!J$53 &lt; 0, 0, '将来負担比率（分子）の構造'!J$53), NA())</f>
        <v>0</v>
      </c>
      <c r="G67" s="171" t="e">
        <f>NA()</f>
        <v>#N/A</v>
      </c>
      <c r="H67" s="171" t="e">
        <f>NA()</f>
        <v>#N/A</v>
      </c>
      <c r="I67" s="171">
        <f>IF(ISNUMBER('将来負担比率（分子）の構造'!K$53), IF('将来負担比率（分子）の構造'!K$53 &lt; 0, 0, '将来負担比率（分子）の構造'!K$53), NA())</f>
        <v>0</v>
      </c>
      <c r="J67" s="171" t="e">
        <f>NA()</f>
        <v>#N/A</v>
      </c>
      <c r="K67" s="171" t="e">
        <f>NA()</f>
        <v>#N/A</v>
      </c>
      <c r="L67" s="171">
        <f>IF(ISNUMBER('将来負担比率（分子）の構造'!L$53), IF('将来負担比率（分子）の構造'!L$53 &lt; 0, 0, '将来負担比率（分子）の構造'!L$53), NA())</f>
        <v>0</v>
      </c>
      <c r="M67" s="171" t="e">
        <f>NA()</f>
        <v>#N/A</v>
      </c>
      <c r="N67" s="171" t="e">
        <f>NA()</f>
        <v>#N/A</v>
      </c>
      <c r="O67" s="171">
        <f>IF(ISNUMBER('将来負担比率（分子）の構造'!M$53), IF('将来負担比率（分子）の構造'!M$53 &lt; 0, 0, '将来負担比率（分子）の構造'!M$53), NA())</f>
        <v>0</v>
      </c>
      <c r="P67" s="171" t="e">
        <f>NA()</f>
        <v>#N/A</v>
      </c>
    </row>
    <row r="70" spans="1:16" x14ac:dyDescent="0.2">
      <c r="A70" s="173" t="s">
        <v>78</v>
      </c>
      <c r="B70" s="173"/>
      <c r="C70" s="173"/>
      <c r="D70" s="173"/>
      <c r="E70" s="173"/>
      <c r="F70" s="173"/>
    </row>
    <row r="71" spans="1:16" x14ac:dyDescent="0.2">
      <c r="A71" s="174"/>
      <c r="B71" s="174" t="str">
        <f>基金残高に係る経年分析!F54</f>
        <v>R02</v>
      </c>
      <c r="C71" s="174" t="str">
        <f>基金残高に係る経年分析!G54</f>
        <v>R03</v>
      </c>
      <c r="D71" s="174" t="str">
        <f>基金残高に係る経年分析!H54</f>
        <v>R04</v>
      </c>
    </row>
    <row r="72" spans="1:16" x14ac:dyDescent="0.2">
      <c r="A72" s="174" t="s">
        <v>79</v>
      </c>
      <c r="B72" s="175">
        <f>基金残高に係る経年分析!F55</f>
        <v>1200</v>
      </c>
      <c r="C72" s="175">
        <f>基金残高に係る経年分析!G55</f>
        <v>1200</v>
      </c>
      <c r="D72" s="175">
        <f>基金残高に係る経年分析!H55</f>
        <v>1246</v>
      </c>
    </row>
    <row r="73" spans="1:16" x14ac:dyDescent="0.2">
      <c r="A73" s="174" t="s">
        <v>80</v>
      </c>
      <c r="B73" s="175">
        <f>基金残高に係る経年分析!F56</f>
        <v>1892</v>
      </c>
      <c r="C73" s="175">
        <f>基金残高に係る経年分析!G56</f>
        <v>2177</v>
      </c>
      <c r="D73" s="175">
        <f>基金残高に係る経年分析!H56</f>
        <v>2435</v>
      </c>
    </row>
    <row r="74" spans="1:16" x14ac:dyDescent="0.2">
      <c r="A74" s="174" t="s">
        <v>81</v>
      </c>
      <c r="B74" s="175">
        <f>基金残高に係る経年分析!F57</f>
        <v>4137</v>
      </c>
      <c r="C74" s="175">
        <f>基金残高に係る経年分析!G57</f>
        <v>4290</v>
      </c>
      <c r="D74" s="175">
        <f>基金残高に係る経年分析!H57</f>
        <v>4298</v>
      </c>
    </row>
  </sheetData>
  <sheetProtection algorithmName="SHA-512" hashValue="2CHrdkFBx4Z7N45eSQFFIktx/Dw6giq+UvN9M5sN4Ibxz6GYV2sIjWOouxjlxTd3h5ei51vvuAUkX7GKHtl3Aw==" saltValue="GHzTBmq/aemW7q7Kk+bMG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2024-03-21T04:00:02Z</cp:lastPrinted>
  <dcterms:created xsi:type="dcterms:W3CDTF">2024-03-14T04:11:06Z</dcterms:created>
  <dcterms:modified xsi:type="dcterms:W3CDTF">2024-03-25T23:42:18Z</dcterms:modified>
  <cp:category/>
</cp:coreProperties>
</file>